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G:\Проба сайта\www\"/>
    </mc:Choice>
  </mc:AlternateContent>
  <xr:revisionPtr revIDLastSave="0" documentId="13_ncr:1_{0C5CEF57-90FF-4988-8CB8-7E78370F24CB}" xr6:coauthVersionLast="45" xr6:coauthVersionMax="45" xr10:uidLastSave="{00000000-0000-0000-0000-000000000000}"/>
  <bookViews>
    <workbookView xWindow="-48" yWindow="-48" windowWidth="23136" windowHeight="12432" xr2:uid="{00000000-000D-0000-FFFF-FFFF00000000}"/>
  </bookViews>
  <sheets>
    <sheet name="БДДС" sheetId="3" r:id="rId1"/>
    <sheet name="БДИР" sheetId="1" r:id="rId2"/>
  </sheets>
  <definedNames>
    <definedName name="_xlnm.Print_Area" localSheetId="0">БДДС!$A$1:$T$46</definedName>
    <definedName name="_xlnm.Print_Area" localSheetId="1">БДИР!$A$1:$T$43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26" i="3" l="1"/>
  <c r="O10" i="3"/>
  <c r="O21" i="3" s="1"/>
  <c r="C12" i="1"/>
  <c r="C26" i="3" s="1"/>
  <c r="D12" i="1"/>
  <c r="D26" i="3" s="1"/>
  <c r="E12" i="1"/>
  <c r="E26" i="3" s="1"/>
  <c r="F12" i="1"/>
  <c r="F26" i="3" s="1"/>
  <c r="G12" i="1"/>
  <c r="G26" i="3" s="1"/>
  <c r="H12" i="1"/>
  <c r="H26" i="3" s="1"/>
  <c r="I12" i="1"/>
  <c r="I26" i="3" s="1"/>
  <c r="J12" i="1"/>
  <c r="J26" i="3" s="1"/>
  <c r="K12" i="1"/>
  <c r="K26" i="3" s="1"/>
  <c r="L12" i="1"/>
  <c r="L26" i="3" s="1"/>
  <c r="M12" i="1"/>
  <c r="M26" i="3" s="1"/>
  <c r="N12" i="1"/>
  <c r="N26" i="3" s="1"/>
  <c r="O12" i="1"/>
  <c r="O26" i="3" s="1"/>
  <c r="P12" i="1"/>
  <c r="P26" i="3" s="1"/>
  <c r="Q12" i="1"/>
  <c r="Q26" i="3" s="1"/>
  <c r="R12" i="1"/>
  <c r="R26" i="3" s="1"/>
  <c r="C10" i="3" l="1"/>
  <c r="C21" i="3" s="1"/>
  <c r="J10" i="3"/>
  <c r="J21" i="3" s="1"/>
  <c r="S39" i="3" l="1"/>
  <c r="T39" i="3"/>
  <c r="S12" i="1"/>
  <c r="S26" i="3" s="1"/>
  <c r="T12" i="1"/>
  <c r="T26" i="3" s="1"/>
  <c r="T14" i="1" l="1"/>
  <c r="S14" i="1"/>
  <c r="C4" i="1"/>
  <c r="T10" i="3" l="1"/>
  <c r="T27" i="3"/>
  <c r="T30" i="3"/>
  <c r="S27" i="3"/>
  <c r="R10" i="3"/>
  <c r="R21" i="3" s="1"/>
  <c r="S10" i="3"/>
  <c r="R27" i="3"/>
  <c r="R30" i="3"/>
  <c r="S30" i="3"/>
  <c r="S17" i="1"/>
  <c r="R7" i="1"/>
  <c r="R28" i="3" s="1"/>
  <c r="S7" i="1"/>
  <c r="S8" i="1" s="1"/>
  <c r="T7" i="1"/>
  <c r="T28" i="3" s="1"/>
  <c r="T17" i="1"/>
  <c r="S28" i="3" l="1"/>
  <c r="T8" i="1"/>
  <c r="R8" i="1"/>
  <c r="D7" i="1" l="1"/>
  <c r="E7" i="1"/>
  <c r="F7" i="1"/>
  <c r="G7" i="1"/>
  <c r="H7" i="1"/>
  <c r="I7" i="1"/>
  <c r="J7" i="1"/>
  <c r="K7" i="1"/>
  <c r="L7" i="1"/>
  <c r="M7" i="1"/>
  <c r="N7" i="1"/>
  <c r="O7" i="1"/>
  <c r="P7" i="1"/>
  <c r="Q7" i="1"/>
  <c r="D10" i="3"/>
  <c r="D21" i="3" s="1"/>
  <c r="E10" i="3"/>
  <c r="E21" i="3" s="1"/>
  <c r="F10" i="3"/>
  <c r="F21" i="3" s="1"/>
  <c r="G10" i="3"/>
  <c r="G21" i="3" s="1"/>
  <c r="H10" i="3"/>
  <c r="H21" i="3" s="1"/>
  <c r="I10" i="3"/>
  <c r="I21" i="3" s="1"/>
  <c r="K10" i="3"/>
  <c r="K21" i="3" s="1"/>
  <c r="L10" i="3"/>
  <c r="L21" i="3" s="1"/>
  <c r="M10" i="3"/>
  <c r="M21" i="3" s="1"/>
  <c r="N10" i="3"/>
  <c r="N21" i="3" s="1"/>
  <c r="P10" i="3"/>
  <c r="P21" i="3" s="1"/>
  <c r="Q10" i="3"/>
  <c r="Q21" i="3" s="1"/>
  <c r="Q30" i="3"/>
  <c r="P30" i="3"/>
  <c r="O30" i="3"/>
  <c r="N30" i="3"/>
  <c r="M30" i="3"/>
  <c r="L30" i="3"/>
  <c r="K30" i="3"/>
  <c r="Q27" i="3"/>
  <c r="P27" i="3"/>
  <c r="O27" i="3"/>
  <c r="N27" i="3"/>
  <c r="M27" i="3"/>
  <c r="L27" i="3"/>
  <c r="K27" i="3"/>
  <c r="L28" i="3"/>
  <c r="L8" i="1" l="1"/>
  <c r="N8" i="1"/>
  <c r="N28" i="3"/>
  <c r="P28" i="3"/>
  <c r="P8" i="1"/>
  <c r="M8" i="1" l="1"/>
  <c r="M28" i="3"/>
  <c r="O8" i="1"/>
  <c r="O28" i="3"/>
  <c r="K8" i="1"/>
  <c r="K28" i="3"/>
  <c r="J30" i="3"/>
  <c r="J27" i="3"/>
  <c r="J28" i="3" l="1"/>
  <c r="J8" i="1" l="1"/>
  <c r="I30" i="3" l="1"/>
  <c r="I27" i="3"/>
  <c r="I8" i="1"/>
  <c r="I28" i="3" l="1"/>
  <c r="Q8" i="1" l="1"/>
  <c r="Q28" i="3"/>
  <c r="S38" i="3" l="1"/>
  <c r="C30" i="3"/>
  <c r="D30" i="3"/>
  <c r="E30" i="3"/>
  <c r="F30" i="3"/>
  <c r="G30" i="3"/>
  <c r="H30" i="3"/>
  <c r="C27" i="3"/>
  <c r="D27" i="3"/>
  <c r="E27" i="3"/>
  <c r="F27" i="3"/>
  <c r="G27" i="3"/>
  <c r="H27" i="3"/>
  <c r="R38" i="1" l="1"/>
  <c r="R22" i="1"/>
  <c r="R25" i="1" s="1"/>
  <c r="R29" i="1" s="1"/>
  <c r="R32" i="1" s="1"/>
  <c r="R33" i="1" s="1"/>
  <c r="R29" i="3" s="1"/>
  <c r="R40" i="3" s="1"/>
  <c r="T38" i="3"/>
  <c r="S16" i="1"/>
  <c r="D4" i="3"/>
  <c r="E4" i="3" l="1"/>
  <c r="D4" i="1"/>
  <c r="R34" i="1"/>
  <c r="R37" i="1" s="1"/>
  <c r="S22" i="1"/>
  <c r="S25" i="1" s="1"/>
  <c r="S29" i="1" s="1"/>
  <c r="S32" i="1" s="1"/>
  <c r="S33" i="1" s="1"/>
  <c r="S29" i="3" s="1"/>
  <c r="S38" i="1"/>
  <c r="S17" i="3"/>
  <c r="S21" i="3" s="1"/>
  <c r="S36" i="3"/>
  <c r="T16" i="1"/>
  <c r="D38" i="1"/>
  <c r="C38" i="1"/>
  <c r="F4" i="3" l="1"/>
  <c r="E4" i="1"/>
  <c r="S40" i="3"/>
  <c r="T22" i="1"/>
  <c r="T25" i="1" s="1"/>
  <c r="T29" i="1" s="1"/>
  <c r="T32" i="1" s="1"/>
  <c r="T33" i="1" s="1"/>
  <c r="T29" i="3" s="1"/>
  <c r="T38" i="1"/>
  <c r="S34" i="1"/>
  <c r="S37" i="1" s="1"/>
  <c r="T17" i="3"/>
  <c r="T21" i="3" s="1"/>
  <c r="T36" i="3"/>
  <c r="J22" i="1"/>
  <c r="J25" i="1" s="1"/>
  <c r="J29" i="1" s="1"/>
  <c r="J32" i="1" s="1"/>
  <c r="J33" i="1" s="1"/>
  <c r="E38" i="1"/>
  <c r="C7" i="1"/>
  <c r="T34" i="1" l="1"/>
  <c r="T37" i="1" s="1"/>
  <c r="G4" i="3"/>
  <c r="F4" i="1"/>
  <c r="T40" i="3"/>
  <c r="J38" i="1"/>
  <c r="C8" i="1"/>
  <c r="C28" i="3"/>
  <c r="D8" i="1"/>
  <c r="D28" i="3"/>
  <c r="J29" i="3"/>
  <c r="J40" i="3" s="1"/>
  <c r="F38" i="1"/>
  <c r="F8" i="1"/>
  <c r="F28" i="3"/>
  <c r="E8" i="1"/>
  <c r="E28" i="3"/>
  <c r="H8" i="1"/>
  <c r="H28" i="3"/>
  <c r="G8" i="1"/>
  <c r="G28" i="3"/>
  <c r="H4" i="3" l="1"/>
  <c r="G4" i="1"/>
  <c r="K38" i="1"/>
  <c r="K22" i="1"/>
  <c r="K25" i="1" s="1"/>
  <c r="K29" i="1" s="1"/>
  <c r="K32" i="1" s="1"/>
  <c r="K33" i="1" s="1"/>
  <c r="J34" i="1"/>
  <c r="J37" i="1" s="1"/>
  <c r="G38" i="1"/>
  <c r="I4" i="3" l="1"/>
  <c r="H4" i="1"/>
  <c r="K29" i="3"/>
  <c r="K40" i="3" s="1"/>
  <c r="L38" i="1"/>
  <c r="L22" i="1"/>
  <c r="L25" i="1" s="1"/>
  <c r="L29" i="1" s="1"/>
  <c r="L32" i="1" s="1"/>
  <c r="L33" i="1" s="1"/>
  <c r="H38" i="1"/>
  <c r="J4" i="3" l="1"/>
  <c r="I4" i="1"/>
  <c r="L29" i="3"/>
  <c r="L40" i="3" s="1"/>
  <c r="K34" i="1"/>
  <c r="K37" i="1" s="1"/>
  <c r="M38" i="1"/>
  <c r="M22" i="1"/>
  <c r="M25" i="1" s="1"/>
  <c r="M29" i="1" s="1"/>
  <c r="M32" i="1" s="1"/>
  <c r="M33" i="1" s="1"/>
  <c r="I22" i="1"/>
  <c r="I25" i="1" s="1"/>
  <c r="I29" i="1" s="1"/>
  <c r="I32" i="1" s="1"/>
  <c r="I33" i="1" s="1"/>
  <c r="I38" i="1"/>
  <c r="C22" i="1"/>
  <c r="C25" i="1" s="1"/>
  <c r="C29" i="1" s="1"/>
  <c r="C32" i="1" s="1"/>
  <c r="C33" i="1" s="1"/>
  <c r="K4" i="3" l="1"/>
  <c r="J4" i="1"/>
  <c r="L34" i="1"/>
  <c r="L37" i="1" s="1"/>
  <c r="M29" i="3"/>
  <c r="M40" i="3" s="1"/>
  <c r="N38" i="1"/>
  <c r="N22" i="1"/>
  <c r="N25" i="1" s="1"/>
  <c r="N29" i="1" s="1"/>
  <c r="N32" i="1" s="1"/>
  <c r="N33" i="1" s="1"/>
  <c r="I29" i="3"/>
  <c r="I40" i="3" s="1"/>
  <c r="D22" i="1"/>
  <c r="D25" i="1" s="1"/>
  <c r="D29" i="1" s="1"/>
  <c r="D32" i="1" s="1"/>
  <c r="D33" i="1" s="1"/>
  <c r="L4" i="3" l="1"/>
  <c r="K4" i="1"/>
  <c r="N29" i="3"/>
  <c r="N40" i="3" s="1"/>
  <c r="M34" i="1"/>
  <c r="M37" i="1" s="1"/>
  <c r="O38" i="1"/>
  <c r="O22" i="1"/>
  <c r="O25" i="1" s="1"/>
  <c r="O29" i="1" s="1"/>
  <c r="O32" i="1" s="1"/>
  <c r="O33" i="1" s="1"/>
  <c r="I34" i="1"/>
  <c r="I37" i="1" s="1"/>
  <c r="D34" i="1"/>
  <c r="D37" i="1" s="1"/>
  <c r="D29" i="3"/>
  <c r="D40" i="3" s="1"/>
  <c r="C34" i="1"/>
  <c r="C37" i="1" s="1"/>
  <c r="C29" i="3"/>
  <c r="C40" i="3" s="1"/>
  <c r="E22" i="1"/>
  <c r="E25" i="1" s="1"/>
  <c r="E29" i="1" s="1"/>
  <c r="E32" i="1" s="1"/>
  <c r="E33" i="1" s="1"/>
  <c r="M4" i="3" l="1"/>
  <c r="L4" i="1"/>
  <c r="O29" i="3"/>
  <c r="O40" i="3" s="1"/>
  <c r="Q22" i="1"/>
  <c r="Q25" i="1" s="1"/>
  <c r="Q29" i="1" s="1"/>
  <c r="Q32" i="1" s="1"/>
  <c r="Q33" i="1" s="1"/>
  <c r="Q38" i="1"/>
  <c r="N34" i="1"/>
  <c r="N37" i="1" s="1"/>
  <c r="P22" i="1"/>
  <c r="P25" i="1" s="1"/>
  <c r="P29" i="1" s="1"/>
  <c r="P32" i="1" s="1"/>
  <c r="P33" i="1" s="1"/>
  <c r="P38" i="1"/>
  <c r="C42" i="3"/>
  <c r="D5" i="3" s="1"/>
  <c r="F22" i="1"/>
  <c r="F25" i="1" s="1"/>
  <c r="F29" i="1" s="1"/>
  <c r="F32" i="1" s="1"/>
  <c r="F33" i="1" s="1"/>
  <c r="N4" i="3" l="1"/>
  <c r="M4" i="1"/>
  <c r="D42" i="3"/>
  <c r="E5" i="3" s="1"/>
  <c r="Q29" i="3"/>
  <c r="Q40" i="3" s="1"/>
  <c r="P29" i="3"/>
  <c r="P40" i="3" s="1"/>
  <c r="O34" i="1"/>
  <c r="O37" i="1" s="1"/>
  <c r="F34" i="1"/>
  <c r="F37" i="1" s="1"/>
  <c r="F29" i="3"/>
  <c r="F40" i="3" s="1"/>
  <c r="E34" i="1"/>
  <c r="E37" i="1" s="1"/>
  <c r="E29" i="3"/>
  <c r="E40" i="3" s="1"/>
  <c r="G22" i="1"/>
  <c r="G25" i="1" s="1"/>
  <c r="G29" i="1" s="1"/>
  <c r="G32" i="1" s="1"/>
  <c r="G33" i="1" s="1"/>
  <c r="O4" i="3" l="1"/>
  <c r="N4" i="1"/>
  <c r="P34" i="1"/>
  <c r="P37" i="1" s="1"/>
  <c r="Q34" i="1"/>
  <c r="Q37" i="1" s="1"/>
  <c r="H22" i="1"/>
  <c r="H25" i="1" s="1"/>
  <c r="H29" i="1" s="1"/>
  <c r="H32" i="1" s="1"/>
  <c r="H33" i="1" s="1"/>
  <c r="P4" i="3" l="1"/>
  <c r="O4" i="1"/>
  <c r="E42" i="3"/>
  <c r="F5" i="3" s="1"/>
  <c r="F42" i="3" s="1"/>
  <c r="G5" i="3" s="1"/>
  <c r="G34" i="1"/>
  <c r="G37" i="1" s="1"/>
  <c r="G29" i="3"/>
  <c r="G40" i="3" s="1"/>
  <c r="H34" i="1"/>
  <c r="H37" i="1" s="1"/>
  <c r="H29" i="3"/>
  <c r="H40" i="3" s="1"/>
  <c r="Q4" i="3" l="1"/>
  <c r="P4" i="1"/>
  <c r="G42" i="3"/>
  <c r="H5" i="3" s="1"/>
  <c r="H42" i="3" s="1"/>
  <c r="I5" i="3" s="1"/>
  <c r="R4" i="3" l="1"/>
  <c r="Q4" i="1"/>
  <c r="I42" i="3"/>
  <c r="J5" i="3" s="1"/>
  <c r="S4" i="3" l="1"/>
  <c r="R4" i="1"/>
  <c r="J42" i="3"/>
  <c r="K5" i="3" s="1"/>
  <c r="T4" i="3" l="1"/>
  <c r="T4" i="1" s="1"/>
  <c r="S4" i="1"/>
  <c r="K42" i="3"/>
  <c r="L5" i="3" s="1"/>
  <c r="L42" i="3" l="1"/>
  <c r="M5" i="3" s="1"/>
  <c r="M42" i="3" l="1"/>
  <c r="N5" i="3" s="1"/>
  <c r="N42" i="3" l="1"/>
  <c r="O5" i="3" s="1"/>
  <c r="O42" i="3" l="1"/>
  <c r="P5" i="3" s="1"/>
  <c r="P42" i="3" l="1"/>
  <c r="Q5" i="3" s="1"/>
  <c r="Q42" i="3" s="1"/>
  <c r="R5" i="3" s="1"/>
  <c r="R42" i="3" s="1"/>
  <c r="S5" i="3" s="1"/>
  <c r="S42" i="3" s="1"/>
  <c r="T5" i="3" s="1"/>
  <c r="T42" i="3" s="1"/>
</calcChain>
</file>

<file path=xl/sharedStrings.xml><?xml version="1.0" encoding="utf-8"?>
<sst xmlns="http://schemas.openxmlformats.org/spreadsheetml/2006/main" count="117" uniqueCount="105">
  <si>
    <t>№</t>
  </si>
  <si>
    <t>Показатели</t>
  </si>
  <si>
    <t xml:space="preserve">         </t>
  </si>
  <si>
    <t>Доходы от реализации</t>
  </si>
  <si>
    <t>1.</t>
  </si>
  <si>
    <t xml:space="preserve">Выручка от реализации </t>
  </si>
  <si>
    <t>2.</t>
  </si>
  <si>
    <t>в т.ч. НДС полученный</t>
  </si>
  <si>
    <t>3.</t>
  </si>
  <si>
    <t>Затраты в себестоимости (группировка затрат по статьям может быть изменена)</t>
  </si>
  <si>
    <t>4.</t>
  </si>
  <si>
    <t>Сырье и материалы (без НДС)</t>
  </si>
  <si>
    <t>5.</t>
  </si>
  <si>
    <t>Топливо, электричество, газ, вода</t>
  </si>
  <si>
    <t>6.</t>
  </si>
  <si>
    <t>Затраты на оплату труда, включая отчисления на соц. нужды</t>
  </si>
  <si>
    <t>7.</t>
  </si>
  <si>
    <t>Выплаты по кредитам, включаемые в себестоимость (всего):</t>
  </si>
  <si>
    <t>7.1.</t>
  </si>
  <si>
    <t>в т.ч. проценты за пользование кредитом</t>
  </si>
  <si>
    <t>7.2.</t>
  </si>
  <si>
    <t xml:space="preserve">         комиссии за выдачу и сопровождение </t>
  </si>
  <si>
    <t>8.</t>
  </si>
  <si>
    <t>Амортизация</t>
  </si>
  <si>
    <t>9.</t>
  </si>
  <si>
    <t>Арендные платежи</t>
  </si>
  <si>
    <t>10.</t>
  </si>
  <si>
    <t>Налоги, сборы, др. обязательные отчисления в себестоимости</t>
  </si>
  <si>
    <t>11.</t>
  </si>
  <si>
    <t>Прочие затраты в себестоимости, не включенные в стр.(4:10)</t>
  </si>
  <si>
    <t>12.</t>
  </si>
  <si>
    <t>13.</t>
  </si>
  <si>
    <t>Коммерческие расходы</t>
  </si>
  <si>
    <t>14.</t>
  </si>
  <si>
    <t>Управленческие расходы</t>
  </si>
  <si>
    <t>15.</t>
  </si>
  <si>
    <t>Прибыль (убыток) от реализации</t>
  </si>
  <si>
    <t>стр.(3-12-13-14)</t>
  </si>
  <si>
    <t>16.</t>
  </si>
  <si>
    <t>Прочие операционные доходы</t>
  </si>
  <si>
    <t>17.</t>
  </si>
  <si>
    <t>Прочие операционные расходы</t>
  </si>
  <si>
    <t>18.</t>
  </si>
  <si>
    <t>19.</t>
  </si>
  <si>
    <t>Прочие внереализационные доходы</t>
  </si>
  <si>
    <t>20.</t>
  </si>
  <si>
    <t>Прочие внереализационные расходы</t>
  </si>
  <si>
    <t>21.</t>
  </si>
  <si>
    <t>22.</t>
  </si>
  <si>
    <t>Налог на прибыль</t>
  </si>
  <si>
    <t>23.</t>
  </si>
  <si>
    <t>24.</t>
  </si>
  <si>
    <t>Использование прибыли</t>
  </si>
  <si>
    <t>24.1.</t>
  </si>
  <si>
    <t>в т.ч. уплата процентов за кредит, не  включаемых в себестоимость</t>
  </si>
  <si>
    <t>25.</t>
  </si>
  <si>
    <t>26.</t>
  </si>
  <si>
    <t>Справочно: всего процентов (7.1+24.1)</t>
  </si>
  <si>
    <t>I.</t>
  </si>
  <si>
    <t>Денежные средства на начало периода</t>
  </si>
  <si>
    <t>Поступление денежных средств</t>
  </si>
  <si>
    <t>Поступления от основной деятельности:</t>
  </si>
  <si>
    <t xml:space="preserve">в т.ч. поступления выручки от реализации </t>
  </si>
  <si>
    <t xml:space="preserve">          авансовые платежи, проч. поступления</t>
  </si>
  <si>
    <t>Поступления от инвестиционной деятельности:</t>
  </si>
  <si>
    <t>в т.ч.  реализация основных средств</t>
  </si>
  <si>
    <t xml:space="preserve">           реализация пакетов акций, долевое</t>
  </si>
  <si>
    <t xml:space="preserve">          участие; прочие поступления</t>
  </si>
  <si>
    <t>Поступления от финансовой деятельности:</t>
  </si>
  <si>
    <t>в т.ч.  привлечение кредитов, займов</t>
  </si>
  <si>
    <t xml:space="preserve">            оплата уставного капитала, эмиссия  </t>
  </si>
  <si>
    <t xml:space="preserve">          собственных акций</t>
  </si>
  <si>
    <t xml:space="preserve">           прочие поступления от фин. вложений</t>
  </si>
  <si>
    <t>II.</t>
  </si>
  <si>
    <t>Расход  денежных средств</t>
  </si>
  <si>
    <t>Расходы по основной деятельности:</t>
  </si>
  <si>
    <t>(группировка затрат м.б. изменена)</t>
  </si>
  <si>
    <t>в т.ч. материальные затраты (с НДС)</t>
  </si>
  <si>
    <t xml:space="preserve">         затраты на оплату труда и соц.нужды</t>
  </si>
  <si>
    <t xml:space="preserve">          расчеты с бюджетом (НДС к оплате, налог </t>
  </si>
  <si>
    <t xml:space="preserve">          на имущество, налог на прибыль и др.)</t>
  </si>
  <si>
    <t xml:space="preserve">         прочие затраты</t>
  </si>
  <si>
    <t>Расходы по инвестиционной деятельности:</t>
  </si>
  <si>
    <t>в т.ч. покупка основных средств</t>
  </si>
  <si>
    <t xml:space="preserve">         покупка пакетов акций и долевое участие</t>
  </si>
  <si>
    <t xml:space="preserve">         прочие капитальные вложения</t>
  </si>
  <si>
    <t>Расходы по финансовой деятельности:</t>
  </si>
  <si>
    <t>в т.ч. погашение кредитов</t>
  </si>
  <si>
    <t xml:space="preserve">          выплата процентов по кредитам</t>
  </si>
  <si>
    <t>III.</t>
  </si>
  <si>
    <t>IV.</t>
  </si>
  <si>
    <t>Денежные средства на конец периода  (I+II-III)</t>
  </si>
  <si>
    <t>План доходов и расходов на срок действия кредита/гарантии в разрезе по месяцам</t>
  </si>
  <si>
    <t>Генеральный директор</t>
  </si>
  <si>
    <t>Главный бухгалтер</t>
  </si>
  <si>
    <t>Прогноз движения денежных средств на срок действия кредита/гарантии в разрезе по месяцам</t>
  </si>
  <si>
    <t>ООО "ПРИМЕР"</t>
  </si>
  <si>
    <r>
      <t xml:space="preserve">ИТОГО поступлений: </t>
    </r>
    <r>
      <rPr>
        <sz val="10"/>
        <color theme="1"/>
        <rFont val="Trebuchet MS"/>
        <family val="2"/>
        <charset val="204"/>
      </rPr>
      <t>сумма стр.(1:3)</t>
    </r>
  </si>
  <si>
    <r>
      <t xml:space="preserve">ИТОГО расход: </t>
    </r>
    <r>
      <rPr>
        <sz val="10"/>
        <color theme="1"/>
        <rFont val="Trebuchet MS"/>
        <family val="2"/>
        <charset val="204"/>
      </rPr>
      <t>сумма стр.(4:6)</t>
    </r>
  </si>
  <si>
    <r>
      <t xml:space="preserve">Чистая выручка (чистый объем продаж)  </t>
    </r>
    <r>
      <rPr>
        <sz val="10"/>
        <color theme="1"/>
        <rFont val="Trebuchet MS"/>
        <family val="2"/>
        <charset val="204"/>
      </rPr>
      <t>стр.(1-2)</t>
    </r>
  </si>
  <si>
    <r>
      <t xml:space="preserve">Итого себестоимость </t>
    </r>
    <r>
      <rPr>
        <sz val="10"/>
        <color theme="1"/>
        <rFont val="Trebuchet MS"/>
        <family val="2"/>
        <charset val="204"/>
      </rPr>
      <t>сумма стр (4:11)</t>
    </r>
  </si>
  <si>
    <r>
      <t>Прибыль (убыток) от финансовой деятельности</t>
    </r>
    <r>
      <rPr>
        <sz val="10"/>
        <color theme="1"/>
        <rFont val="Trebuchet MS"/>
        <family val="2"/>
        <charset val="204"/>
      </rPr>
      <t xml:space="preserve"> стр.(15+16-17)</t>
    </r>
  </si>
  <si>
    <r>
      <t xml:space="preserve">Балансовая прибыль (убыток) </t>
    </r>
    <r>
      <rPr>
        <sz val="10"/>
        <color theme="1"/>
        <rFont val="Trebuchet MS"/>
        <family val="2"/>
        <charset val="204"/>
      </rPr>
      <t>стр.(18+19-20)</t>
    </r>
  </si>
  <si>
    <r>
      <t xml:space="preserve">Чистая прибыль </t>
    </r>
    <r>
      <rPr>
        <sz val="10"/>
        <color theme="1"/>
        <rFont val="Trebuchet MS"/>
        <family val="2"/>
        <charset val="204"/>
      </rPr>
      <t>стр.(21-22)</t>
    </r>
  </si>
  <si>
    <r>
      <t xml:space="preserve">Нераспределенная прибыль текущего периода </t>
    </r>
    <r>
      <rPr>
        <sz val="10"/>
        <color theme="1"/>
        <rFont val="Trebuchet MS"/>
        <family val="2"/>
        <charset val="204"/>
      </rPr>
      <t>стр.(23- 24)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</si>
</sst>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9]mmmm\ yyyy;@"/>
    <numFmt numFmtId="165" formatCode="dd/mm/yy;@"/>
  </numFmts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rebuchet MS"/>
      <family val="2"/>
      <charset val="204"/>
    </font>
    <font>
      <sz val="16"/>
      <name val="Trebuchet MS"/>
      <family val="2"/>
      <charset val="204"/>
    </font>
    <font>
      <b/>
      <sz val="20"/>
      <name val="Trebuchet MS"/>
      <family val="2"/>
      <charset val="204"/>
    </font>
    <font>
      <sz val="11"/>
      <color theme="1"/>
      <name val="Trebuchet MS"/>
      <family val="2"/>
      <charset val="204"/>
    </font>
    <font>
      <sz val="10"/>
      <color theme="1"/>
      <name val="Trebuchet MS"/>
      <family val="2"/>
      <charset val="204"/>
    </font>
    <font>
      <sz val="8"/>
      <color theme="1"/>
      <name val="Trebuchet MS"/>
      <family val="2"/>
      <charset val="204"/>
    </font>
    <font>
      <b/>
      <sz val="10"/>
      <color theme="1"/>
      <name val="Trebuchet MS"/>
      <family val="2"/>
      <charset val="204"/>
    </font>
    <font>
      <b/>
      <i/>
      <sz val="10"/>
      <color theme="1"/>
      <name val="Trebuchet MS"/>
      <family val="2"/>
      <charset val="204"/>
    </font>
    <font>
      <i/>
      <sz val="8"/>
      <color theme="1"/>
      <name val="Trebuchet MS"/>
      <family val="2"/>
      <charset val="204"/>
    </font>
    <font>
      <sz val="11"/>
      <color theme="0"/>
      <name val="Trebuchet MS"/>
      <family val="2"/>
      <charset val="204"/>
    </font>
    <font>
      <b/>
      <sz val="11"/>
      <color theme="1"/>
      <name val="Trebuchet MS"/>
      <family val="2"/>
      <charset val="204"/>
    </font>
    <font>
      <b/>
      <sz val="14"/>
      <color theme="1"/>
      <name val="Trebuchet MS"/>
      <family val="2"/>
      <charset val="204"/>
    </font>
    <font>
      <sz val="9"/>
      <color theme="0"/>
      <name val="Trebuchet MS"/>
      <family val="2"/>
      <charset val="204"/>
    </font>
    <font>
      <sz val="15"/>
      <color theme="1"/>
      <name val="Trebuchet MS"/>
      <family val="2"/>
      <charset val="204"/>
    </font>
  </fonts>
  <fills count="5">
    <fill>
      <patternFill patternType="none"/>
    </fill>
    <fill>
      <patternFill patternType="gray125"/>
    </fill>
    <fill>
      <patternFill patternType="gray125">
        <bgColor rgb="FFE5E5E5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ABBC76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65" fontId="1" fillId="0" borderId="0" xfId="0" applyNumberFormat="1" applyFont="1"/>
    <xf numFmtId="0" fontId="2" fillId="0" borderId="0" xfId="0" applyFont="1"/>
    <xf numFmtId="0" fontId="4" fillId="0" borderId="0" xfId="0" applyFont="1"/>
    <xf numFmtId="164" fontId="6" fillId="0" borderId="2" xfId="0" applyNumberFormat="1" applyFont="1" applyBorder="1" applyAlignment="1">
      <alignment horizontal="center" vertical="center" wrapText="1"/>
    </xf>
    <xf numFmtId="0" fontId="6" fillId="0" borderId="0" xfId="0" applyFont="1"/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3" fontId="5" fillId="0" borderId="6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3" fontId="5" fillId="0" borderId="6" xfId="0" applyNumberFormat="1" applyFont="1" applyBorder="1" applyAlignment="1">
      <alignment vertical="center" wrapText="1"/>
    </xf>
    <xf numFmtId="3" fontId="5" fillId="0" borderId="12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3" fontId="5" fillId="0" borderId="13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3" fontId="5" fillId="0" borderId="4" xfId="0" applyNumberFormat="1" applyFont="1" applyBorder="1" applyAlignment="1">
      <alignment vertical="center" wrapText="1"/>
    </xf>
    <xf numFmtId="3" fontId="5" fillId="0" borderId="14" xfId="0" applyNumberFormat="1" applyFont="1" applyBorder="1" applyAlignment="1">
      <alignment vertical="center" wrapText="1"/>
    </xf>
    <xf numFmtId="3" fontId="5" fillId="0" borderId="9" xfId="0" applyNumberFormat="1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3" fontId="9" fillId="0" borderId="13" xfId="0" applyNumberFormat="1" applyFont="1" applyBorder="1" applyAlignment="1">
      <alignment vertical="center" wrapText="1"/>
    </xf>
    <xf numFmtId="0" fontId="9" fillId="0" borderId="0" xfId="0" applyFont="1"/>
    <xf numFmtId="3" fontId="7" fillId="2" borderId="2" xfId="0" applyNumberFormat="1" applyFont="1" applyFill="1" applyBorder="1" applyAlignment="1">
      <alignment vertical="center" wrapText="1"/>
    </xf>
    <xf numFmtId="3" fontId="4" fillId="0" borderId="0" xfId="0" applyNumberFormat="1" applyFont="1"/>
    <xf numFmtId="3" fontId="7" fillId="0" borderId="0" xfId="0" applyNumberFormat="1" applyFont="1" applyBorder="1" applyAlignment="1">
      <alignment vertical="center" wrapText="1"/>
    </xf>
    <xf numFmtId="0" fontId="10" fillId="3" borderId="0" xfId="0" applyFont="1" applyFill="1"/>
    <xf numFmtId="0" fontId="8" fillId="2" borderId="15" xfId="0" applyFont="1" applyFill="1" applyBorder="1" applyAlignment="1">
      <alignment vertical="center" wrapText="1"/>
    </xf>
    <xf numFmtId="0" fontId="11" fillId="4" borderId="0" xfId="0" applyFont="1" applyFill="1" applyAlignment="1">
      <alignment horizontal="left"/>
    </xf>
    <xf numFmtId="0" fontId="11" fillId="4" borderId="0" xfId="0" applyFont="1" applyFill="1" applyAlignment="1">
      <alignment horizontal="right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3" fontId="5" fillId="0" borderId="8" xfId="0" applyNumberFormat="1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3" fontId="5" fillId="0" borderId="2" xfId="0" applyNumberFormat="1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3" fontId="7" fillId="0" borderId="4" xfId="0" applyNumberFormat="1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3" fontId="7" fillId="0" borderId="6" xfId="0" applyNumberFormat="1" applyFont="1" applyBorder="1" applyAlignment="1">
      <alignment vertical="center" wrapText="1"/>
    </xf>
    <xf numFmtId="164" fontId="13" fillId="3" borderId="0" xfId="0" applyNumberFormat="1" applyFont="1" applyFill="1"/>
    <xf numFmtId="0" fontId="11" fillId="4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vertical="center" wrapText="1"/>
    </xf>
    <xf numFmtId="3" fontId="5" fillId="0" borderId="9" xfId="0" applyNumberFormat="1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3" fontId="7" fillId="0" borderId="3" xfId="0" applyNumberFormat="1" applyFont="1" applyBorder="1" applyAlignment="1">
      <alignment vertical="center" wrapText="1"/>
    </xf>
    <xf numFmtId="3" fontId="5" fillId="0" borderId="14" xfId="0" applyNumberFormat="1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165" fontId="3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1" fillId="4" borderId="0" xfId="0" applyFont="1" applyFill="1" applyAlignment="1">
      <alignment horizontal="center"/>
    </xf>
    <xf numFmtId="0" fontId="5" fillId="0" borderId="1" xfId="0" applyFont="1" applyBorder="1" applyAlignment="1">
      <alignment vertical="center" wrapText="1"/>
    </xf>
    <xf numFmtId="0" fontId="11" fillId="4" borderId="15" xfId="0" applyFont="1" applyFill="1" applyBorder="1" applyAlignment="1">
      <alignment horizontal="center"/>
    </xf>
    <xf numFmtId="0" fontId="1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D7F53"/>
      <color rgb="FF4D79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46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7" sqref="A7"/>
      <selection pane="bottomRight" activeCell="D14" sqref="D14:D15"/>
    </sheetView>
  </sheetViews>
  <sheetFormatPr defaultColWidth="9.109375" defaultRowHeight="14.4" x14ac:dyDescent="0.3"/>
  <cols>
    <col min="1" max="1" width="7" style="3" customWidth="1"/>
    <col min="2" max="2" width="44.44140625" style="3" customWidth="1"/>
    <col min="3" max="3" width="12" style="26" customWidth="1"/>
    <col min="4" max="4" width="11" style="26" customWidth="1"/>
    <col min="5" max="5" width="13" style="26" customWidth="1"/>
    <col min="6" max="6" width="12" style="26" customWidth="1"/>
    <col min="7" max="7" width="12.33203125" style="26" customWidth="1"/>
    <col min="8" max="8" width="11.5546875" style="26" customWidth="1"/>
    <col min="9" max="9" width="11.33203125" style="26" customWidth="1"/>
    <col min="10" max="10" width="11.5546875" style="26" customWidth="1"/>
    <col min="11" max="11" width="12.109375" style="26" customWidth="1"/>
    <col min="12" max="12" width="11.5546875" style="26" customWidth="1"/>
    <col min="13" max="13" width="12.5546875" style="26" customWidth="1"/>
    <col min="14" max="14" width="11.109375" style="26" customWidth="1"/>
    <col min="15" max="15" width="11" style="26" customWidth="1"/>
    <col min="16" max="16" width="10.88671875" style="26" customWidth="1"/>
    <col min="17" max="17" width="13.109375" style="26" customWidth="1"/>
    <col min="18" max="18" width="11.109375" style="3" customWidth="1"/>
    <col min="19" max="19" width="11.88671875" style="3" hidden="1" customWidth="1"/>
    <col min="20" max="20" width="11.109375" style="3" hidden="1" customWidth="1"/>
    <col min="21" max="21" width="11.5546875" style="3" hidden="1" customWidth="1"/>
    <col min="22" max="16384" width="9.109375" style="3"/>
  </cols>
  <sheetData>
    <row r="1" spans="1:16384" ht="36" customHeight="1" x14ac:dyDescent="0.5">
      <c r="A1" s="64" t="s">
        <v>96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1:16384" s="2" customFormat="1" ht="22.8" thickBot="1" x14ac:dyDescent="0.5">
      <c r="A2" s="65" t="s">
        <v>95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  <c r="XFA2" s="1"/>
      <c r="XFB2" s="1"/>
      <c r="XFC2" s="1"/>
      <c r="XFD2" s="1"/>
    </row>
    <row r="3" spans="1:16384" ht="15.75" customHeight="1" thickBot="1" x14ac:dyDescent="0.35">
      <c r="A3" s="48" t="s">
        <v>0</v>
      </c>
      <c r="B3" s="50" t="s">
        <v>1</v>
      </c>
      <c r="C3" s="58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6384" s="5" customFormat="1" ht="17.25" customHeight="1" thickBot="1" x14ac:dyDescent="0.35">
      <c r="A4" s="49"/>
      <c r="B4" s="51"/>
      <c r="C4" s="46">
        <v>44013</v>
      </c>
      <c r="D4" s="46">
        <f t="shared" ref="D4:J4" si="0">C4+31</f>
        <v>44044</v>
      </c>
      <c r="E4" s="46">
        <f t="shared" si="0"/>
        <v>44075</v>
      </c>
      <c r="F4" s="46">
        <f t="shared" si="0"/>
        <v>44106</v>
      </c>
      <c r="G4" s="46">
        <f t="shared" si="0"/>
        <v>44137</v>
      </c>
      <c r="H4" s="46">
        <f t="shared" si="0"/>
        <v>44168</v>
      </c>
      <c r="I4" s="46">
        <f t="shared" si="0"/>
        <v>44199</v>
      </c>
      <c r="J4" s="46">
        <f t="shared" si="0"/>
        <v>44230</v>
      </c>
      <c r="K4" s="46">
        <f t="shared" ref="K4" si="1">J4+31</f>
        <v>44261</v>
      </c>
      <c r="L4" s="46">
        <f t="shared" ref="L4" si="2">K4+31</f>
        <v>44292</v>
      </c>
      <c r="M4" s="46">
        <f t="shared" ref="M4" si="3">L4+31</f>
        <v>44323</v>
      </c>
      <c r="N4" s="46">
        <f t="shared" ref="N4" si="4">M4+31</f>
        <v>44354</v>
      </c>
      <c r="O4" s="46">
        <f t="shared" ref="O4" si="5">N4+31</f>
        <v>44385</v>
      </c>
      <c r="P4" s="46">
        <f t="shared" ref="P4" si="6">O4+31</f>
        <v>44416</v>
      </c>
      <c r="Q4" s="46">
        <f t="shared" ref="Q4" si="7">P4+31</f>
        <v>44447</v>
      </c>
      <c r="R4" s="46">
        <f t="shared" ref="R4" si="8">Q4+31</f>
        <v>44478</v>
      </c>
      <c r="S4" s="4">
        <f t="shared" ref="S4:T4" si="9">R4+31</f>
        <v>44509</v>
      </c>
      <c r="T4" s="4">
        <f t="shared" si="9"/>
        <v>44540</v>
      </c>
    </row>
    <row r="5" spans="1:16384" x14ac:dyDescent="0.3">
      <c r="A5" s="60" t="s">
        <v>58</v>
      </c>
      <c r="B5" s="60" t="s">
        <v>59</v>
      </c>
      <c r="C5" s="54"/>
      <c r="D5" s="54">
        <f t="shared" ref="D5:J5" si="10">C42</f>
        <v>0</v>
      </c>
      <c r="E5" s="54">
        <f t="shared" si="10"/>
        <v>0</v>
      </c>
      <c r="F5" s="54">
        <f t="shared" si="10"/>
        <v>0</v>
      </c>
      <c r="G5" s="54">
        <f t="shared" si="10"/>
        <v>0</v>
      </c>
      <c r="H5" s="54">
        <f t="shared" si="10"/>
        <v>0</v>
      </c>
      <c r="I5" s="54">
        <f t="shared" si="10"/>
        <v>0</v>
      </c>
      <c r="J5" s="54">
        <f t="shared" si="10"/>
        <v>0</v>
      </c>
      <c r="K5" s="54">
        <f t="shared" ref="K5" si="11">J42</f>
        <v>0</v>
      </c>
      <c r="L5" s="54">
        <f t="shared" ref="L5" si="12">K42</f>
        <v>0</v>
      </c>
      <c r="M5" s="54">
        <f t="shared" ref="M5" si="13">L42</f>
        <v>0</v>
      </c>
      <c r="N5" s="54">
        <f t="shared" ref="N5" si="14">M42</f>
        <v>0</v>
      </c>
      <c r="O5" s="54">
        <f t="shared" ref="O5" si="15">N42</f>
        <v>0</v>
      </c>
      <c r="P5" s="54">
        <f t="shared" ref="P5" si="16">O42</f>
        <v>0</v>
      </c>
      <c r="Q5" s="54">
        <f t="shared" ref="Q5" si="17">P42</f>
        <v>0</v>
      </c>
      <c r="R5" s="54">
        <f t="shared" ref="R5" si="18">Q42</f>
        <v>0</v>
      </c>
      <c r="S5" s="54">
        <f t="shared" ref="S5:T5" si="19">R42</f>
        <v>0</v>
      </c>
      <c r="T5" s="54" t="e">
        <f t="shared" si="19"/>
        <v>#REF!</v>
      </c>
    </row>
    <row r="6" spans="1:16384" ht="15" thickBot="1" x14ac:dyDescent="0.35">
      <c r="A6" s="61"/>
      <c r="B6" s="61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</row>
    <row r="7" spans="1:16384" ht="9.75" customHeight="1" thickBot="1" x14ac:dyDescent="0.3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7"/>
      <c r="T7" s="27"/>
    </row>
    <row r="8" spans="1:16384" ht="18.75" customHeight="1" x14ac:dyDescent="0.3">
      <c r="A8" s="66" t="s">
        <v>60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29"/>
      <c r="T8" s="29"/>
    </row>
    <row r="9" spans="1:16384" ht="15" thickBot="1" x14ac:dyDescent="0.35">
      <c r="A9" s="6" t="s">
        <v>4</v>
      </c>
      <c r="B9" s="7" t="s">
        <v>61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16384" ht="15" customHeight="1" x14ac:dyDescent="0.3">
      <c r="A10" s="6"/>
      <c r="B10" s="9" t="s">
        <v>62</v>
      </c>
      <c r="C10" s="54">
        <f>БДИР!C6</f>
        <v>0</v>
      </c>
      <c r="D10" s="54">
        <f>БДИР!D6</f>
        <v>0</v>
      </c>
      <c r="E10" s="54">
        <f>БДИР!E6</f>
        <v>0</v>
      </c>
      <c r="F10" s="54">
        <f>БДИР!F6</f>
        <v>0</v>
      </c>
      <c r="G10" s="54">
        <f>БДИР!G6</f>
        <v>0</v>
      </c>
      <c r="H10" s="54">
        <f>БДИР!H6</f>
        <v>0</v>
      </c>
      <c r="I10" s="54">
        <f>БДИР!I6</f>
        <v>0</v>
      </c>
      <c r="J10" s="54">
        <f>БДИР!J6</f>
        <v>0</v>
      </c>
      <c r="K10" s="54">
        <f>БДИР!K6</f>
        <v>0</v>
      </c>
      <c r="L10" s="54">
        <f>БДИР!L6</f>
        <v>0</v>
      </c>
      <c r="M10" s="54">
        <f>БДИР!M6</f>
        <v>0</v>
      </c>
      <c r="N10" s="54">
        <f>БДИР!N6</f>
        <v>0</v>
      </c>
      <c r="O10" s="54">
        <f>БДИР!O6</f>
        <v>0</v>
      </c>
      <c r="P10" s="54">
        <f>БДИР!P6</f>
        <v>0</v>
      </c>
      <c r="Q10" s="54">
        <f>БДИР!Q6</f>
        <v>0</v>
      </c>
      <c r="R10" s="54">
        <f>БДИР!R6</f>
        <v>0</v>
      </c>
      <c r="S10" s="54">
        <f>БДИР!S6</f>
        <v>90000000</v>
      </c>
      <c r="T10" s="54">
        <f>БДИР!T6</f>
        <v>95000000</v>
      </c>
    </row>
    <row r="11" spans="1:16384" ht="15" customHeight="1" thickBot="1" x14ac:dyDescent="0.35">
      <c r="A11" s="10"/>
      <c r="B11" s="11" t="s">
        <v>63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</row>
    <row r="12" spans="1:16384" ht="15" customHeight="1" x14ac:dyDescent="0.3">
      <c r="A12" s="6" t="s">
        <v>6</v>
      </c>
      <c r="B12" s="7" t="s">
        <v>64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16384" ht="15" customHeight="1" x14ac:dyDescent="0.3">
      <c r="A13" s="6"/>
      <c r="B13" s="9" t="s">
        <v>65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16384" ht="15" customHeight="1" x14ac:dyDescent="0.3">
      <c r="A14" s="62"/>
      <c r="B14" s="7" t="s">
        <v>66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</row>
    <row r="15" spans="1:16384" ht="15" customHeight="1" thickBot="1" x14ac:dyDescent="0.35">
      <c r="A15" s="63"/>
      <c r="B15" s="11" t="s">
        <v>67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</row>
    <row r="16" spans="1:16384" ht="15" customHeight="1" x14ac:dyDescent="0.3">
      <c r="A16" s="14" t="s">
        <v>8</v>
      </c>
      <c r="B16" s="7" t="s">
        <v>68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</row>
    <row r="17" spans="1:21" ht="15" customHeight="1" x14ac:dyDescent="0.3">
      <c r="A17" s="6"/>
      <c r="B17" s="15" t="s">
        <v>69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 t="e">
        <f>#REF!+#REF!</f>
        <v>#REF!</v>
      </c>
      <c r="T17" s="16" t="e">
        <f>#REF!+#REF!</f>
        <v>#REF!</v>
      </c>
    </row>
    <row r="18" spans="1:21" ht="15" customHeight="1" x14ac:dyDescent="0.3">
      <c r="A18" s="62"/>
      <c r="B18" s="15" t="s">
        <v>70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</row>
    <row r="19" spans="1:21" ht="15" customHeight="1" x14ac:dyDescent="0.3">
      <c r="A19" s="62"/>
      <c r="B19" s="17" t="s">
        <v>71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</row>
    <row r="20" spans="1:21" ht="15" customHeight="1" thickBot="1" x14ac:dyDescent="0.35">
      <c r="A20" s="10"/>
      <c r="B20" s="11" t="s">
        <v>72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</row>
    <row r="21" spans="1:21" ht="15" customHeight="1" x14ac:dyDescent="0.3">
      <c r="A21" s="60" t="s">
        <v>73</v>
      </c>
      <c r="B21" s="60" t="s">
        <v>97</v>
      </c>
      <c r="C21" s="54">
        <f>SUM(C10:C20)</f>
        <v>0</v>
      </c>
      <c r="D21" s="54">
        <f t="shared" ref="D21:R21" si="20">SUM(D10:D20)</f>
        <v>0</v>
      </c>
      <c r="E21" s="54">
        <f t="shared" si="20"/>
        <v>0</v>
      </c>
      <c r="F21" s="54">
        <f t="shared" si="20"/>
        <v>0</v>
      </c>
      <c r="G21" s="54">
        <f t="shared" si="20"/>
        <v>0</v>
      </c>
      <c r="H21" s="54">
        <f t="shared" si="20"/>
        <v>0</v>
      </c>
      <c r="I21" s="54">
        <f t="shared" si="20"/>
        <v>0</v>
      </c>
      <c r="J21" s="54">
        <f t="shared" si="20"/>
        <v>0</v>
      </c>
      <c r="K21" s="54">
        <f t="shared" si="20"/>
        <v>0</v>
      </c>
      <c r="L21" s="54">
        <f t="shared" si="20"/>
        <v>0</v>
      </c>
      <c r="M21" s="54">
        <f t="shared" si="20"/>
        <v>0</v>
      </c>
      <c r="N21" s="54">
        <f t="shared" si="20"/>
        <v>0</v>
      </c>
      <c r="O21" s="54">
        <f t="shared" si="20"/>
        <v>0</v>
      </c>
      <c r="P21" s="54">
        <f t="shared" si="20"/>
        <v>0</v>
      </c>
      <c r="Q21" s="54">
        <f t="shared" si="20"/>
        <v>0</v>
      </c>
      <c r="R21" s="54">
        <f t="shared" si="20"/>
        <v>0</v>
      </c>
      <c r="S21" s="54" t="e">
        <f>SUM(S10:S20)-#REF!-#REF!</f>
        <v>#REF!</v>
      </c>
      <c r="T21" s="54" t="e">
        <f>SUM(T10:T20)-#REF!-#REF!</f>
        <v>#REF!</v>
      </c>
    </row>
    <row r="22" spans="1:21" ht="15" customHeight="1" thickBot="1" x14ac:dyDescent="0.35">
      <c r="A22" s="61"/>
      <c r="B22" s="61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</row>
    <row r="23" spans="1:21" ht="15" customHeight="1" thickBot="1" x14ac:dyDescent="0.35">
      <c r="A23" s="66" t="s">
        <v>74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</row>
    <row r="24" spans="1:21" ht="15" customHeight="1" x14ac:dyDescent="0.3">
      <c r="A24" s="67" t="s">
        <v>10</v>
      </c>
      <c r="B24" s="7" t="s">
        <v>75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</row>
    <row r="25" spans="1:21" ht="15" customHeight="1" x14ac:dyDescent="0.3">
      <c r="A25" s="62"/>
      <c r="B25" s="7" t="s">
        <v>76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</row>
    <row r="26" spans="1:21" ht="15" customHeight="1" x14ac:dyDescent="0.3">
      <c r="A26" s="6"/>
      <c r="B26" s="9" t="s">
        <v>77</v>
      </c>
      <c r="C26" s="13">
        <f>БДИР!C12*1.18</f>
        <v>0</v>
      </c>
      <c r="D26" s="13">
        <f>БДИР!D12*1.18</f>
        <v>0</v>
      </c>
      <c r="E26" s="13">
        <f>БДИР!E12*1.18</f>
        <v>0</v>
      </c>
      <c r="F26" s="13">
        <f>БДИР!F12*1.18</f>
        <v>0</v>
      </c>
      <c r="G26" s="13">
        <f>БДИР!G12*1.18</f>
        <v>0</v>
      </c>
      <c r="H26" s="13">
        <f>БДИР!H12*1.18</f>
        <v>0</v>
      </c>
      <c r="I26" s="13">
        <f>БДИР!I12*1.18</f>
        <v>0</v>
      </c>
      <c r="J26" s="13">
        <f>БДИР!J12*1.18</f>
        <v>0</v>
      </c>
      <c r="K26" s="13">
        <f>БДИР!K12*1.18</f>
        <v>0</v>
      </c>
      <c r="L26" s="13">
        <f>БДИР!L12*1.18</f>
        <v>0</v>
      </c>
      <c r="M26" s="13">
        <f>БДИР!M12*1.18</f>
        <v>0</v>
      </c>
      <c r="N26" s="13">
        <f>БДИР!N12*1.18</f>
        <v>0</v>
      </c>
      <c r="O26" s="13">
        <f>БДИР!O12*1.18</f>
        <v>0</v>
      </c>
      <c r="P26" s="13">
        <f>БДИР!P12*1.18</f>
        <v>0</v>
      </c>
      <c r="Q26" s="13">
        <f>БДИР!Q12*1.18</f>
        <v>0</v>
      </c>
      <c r="R26" s="13">
        <f>БДИР!R12*1.18</f>
        <v>0</v>
      </c>
      <c r="S26" s="13">
        <f>БДИР!S12*1.18</f>
        <v>79650000</v>
      </c>
      <c r="T26" s="13">
        <f>БДИР!T12*1.18</f>
        <v>84075000</v>
      </c>
      <c r="U26" s="13">
        <f>БДИР!U12*1.18</f>
        <v>0</v>
      </c>
    </row>
    <row r="27" spans="1:21" ht="15" customHeight="1" x14ac:dyDescent="0.3">
      <c r="A27" s="6"/>
      <c r="B27" s="7" t="s">
        <v>78</v>
      </c>
      <c r="C27" s="12">
        <f>БДИР!C14</f>
        <v>0</v>
      </c>
      <c r="D27" s="12">
        <f>БДИР!D14</f>
        <v>0</v>
      </c>
      <c r="E27" s="12">
        <f>БДИР!E14</f>
        <v>0</v>
      </c>
      <c r="F27" s="12">
        <f>БДИР!F14</f>
        <v>0</v>
      </c>
      <c r="G27" s="12">
        <f>БДИР!G14</f>
        <v>0</v>
      </c>
      <c r="H27" s="12">
        <f>БДИР!H14</f>
        <v>0</v>
      </c>
      <c r="I27" s="12">
        <f>БДИР!I14</f>
        <v>0</v>
      </c>
      <c r="J27" s="12">
        <f>БДИР!J14</f>
        <v>0</v>
      </c>
      <c r="K27" s="12">
        <f>БДИР!K14</f>
        <v>0</v>
      </c>
      <c r="L27" s="12">
        <f>БДИР!L14</f>
        <v>0</v>
      </c>
      <c r="M27" s="12">
        <f>БДИР!M14</f>
        <v>0</v>
      </c>
      <c r="N27" s="12">
        <f>БДИР!N14</f>
        <v>0</v>
      </c>
      <c r="O27" s="12">
        <f>БДИР!O14</f>
        <v>0</v>
      </c>
      <c r="P27" s="12">
        <f>БДИР!P14</f>
        <v>0</v>
      </c>
      <c r="Q27" s="12">
        <f>БДИР!Q14</f>
        <v>0</v>
      </c>
      <c r="R27" s="12">
        <f>БДИР!R14</f>
        <v>0</v>
      </c>
      <c r="S27" s="12">
        <f>БДИР!S14</f>
        <v>3450300</v>
      </c>
      <c r="T27" s="12">
        <f>БДИР!T14</f>
        <v>3450300</v>
      </c>
    </row>
    <row r="28" spans="1:21" ht="15" customHeight="1" x14ac:dyDescent="0.3">
      <c r="A28" s="62"/>
      <c r="B28" s="15" t="s">
        <v>79</v>
      </c>
      <c r="C28" s="19">
        <f>БДИР!C7-БДИР!C12*0.18</f>
        <v>0</v>
      </c>
      <c r="D28" s="19">
        <f>БДИР!D7-БДИР!D12*0.18</f>
        <v>0</v>
      </c>
      <c r="E28" s="19">
        <f>БДИР!E7-БДИР!E12*0.18</f>
        <v>0</v>
      </c>
      <c r="F28" s="19">
        <f>БДИР!F7-БДИР!F12*0.18</f>
        <v>0</v>
      </c>
      <c r="G28" s="19">
        <f>БДИР!G7-БДИР!G12*0.18</f>
        <v>0</v>
      </c>
      <c r="H28" s="19">
        <f>БДИР!H7-БДИР!H12*0.18</f>
        <v>0</v>
      </c>
      <c r="I28" s="19">
        <f>БДИР!I7-БДИР!I12*0.18</f>
        <v>0</v>
      </c>
      <c r="J28" s="19">
        <f>БДИР!J7-БДИР!J12*0.18</f>
        <v>0</v>
      </c>
      <c r="K28" s="19">
        <f>БДИР!K7-БДИР!K12*0.18</f>
        <v>0</v>
      </c>
      <c r="L28" s="19">
        <f>БДИР!L7-БДИР!L12*0.18</f>
        <v>0</v>
      </c>
      <c r="M28" s="19">
        <f>БДИР!M7-БДИР!M12*0.18</f>
        <v>0</v>
      </c>
      <c r="N28" s="19">
        <f>БДИР!N7-БДИР!N12*0.18</f>
        <v>0</v>
      </c>
      <c r="O28" s="19">
        <f>БДИР!O7-БДИР!O12*0.18</f>
        <v>0</v>
      </c>
      <c r="P28" s="19">
        <f>БДИР!P7-БДИР!P12*0.18</f>
        <v>0</v>
      </c>
      <c r="Q28" s="19">
        <f>БДИР!Q7-БДИР!Q12*0.18</f>
        <v>0</v>
      </c>
      <c r="R28" s="19">
        <f>БДИР!R7-БДИР!R12*0.18</f>
        <v>0</v>
      </c>
      <c r="S28" s="19">
        <f>БДИР!S7-БДИР!S12*0.18</f>
        <v>1578813.5593220331</v>
      </c>
      <c r="T28" s="19">
        <f>БДИР!T7-БДИР!T12*0.18</f>
        <v>1666525.4237288125</v>
      </c>
    </row>
    <row r="29" spans="1:21" ht="15" customHeight="1" x14ac:dyDescent="0.3">
      <c r="A29" s="62"/>
      <c r="B29" s="17" t="s">
        <v>80</v>
      </c>
      <c r="C29" s="20">
        <f>БДИР!C33</f>
        <v>0</v>
      </c>
      <c r="D29" s="20">
        <f>БДИР!D33</f>
        <v>0</v>
      </c>
      <c r="E29" s="20">
        <f>БДИР!E33</f>
        <v>0</v>
      </c>
      <c r="F29" s="20">
        <f>БДИР!F33</f>
        <v>0</v>
      </c>
      <c r="G29" s="20">
        <f>БДИР!G33</f>
        <v>0</v>
      </c>
      <c r="H29" s="20">
        <f>БДИР!H33</f>
        <v>0</v>
      </c>
      <c r="I29" s="20">
        <f>БДИР!I33</f>
        <v>0</v>
      </c>
      <c r="J29" s="20">
        <f>БДИР!J33</f>
        <v>0</v>
      </c>
      <c r="K29" s="20">
        <f>БДИР!K33</f>
        <v>0</v>
      </c>
      <c r="L29" s="20">
        <f>БДИР!L33</f>
        <v>0</v>
      </c>
      <c r="M29" s="20">
        <f>БДИР!M33</f>
        <v>0</v>
      </c>
      <c r="N29" s="20">
        <f>БДИР!N33</f>
        <v>0</v>
      </c>
      <c r="O29" s="20">
        <f>БДИР!O33</f>
        <v>0</v>
      </c>
      <c r="P29" s="20">
        <f>БДИР!P33</f>
        <v>0</v>
      </c>
      <c r="Q29" s="20">
        <f>БДИР!Q33</f>
        <v>0</v>
      </c>
      <c r="R29" s="20">
        <f>БДИР!R33</f>
        <v>0</v>
      </c>
      <c r="S29" s="20" t="e">
        <f>БДИР!S33</f>
        <v>#REF!</v>
      </c>
      <c r="T29" s="20" t="e">
        <f>БДИР!T33</f>
        <v>#REF!</v>
      </c>
    </row>
    <row r="30" spans="1:21" ht="15" customHeight="1" thickBot="1" x14ac:dyDescent="0.35">
      <c r="A30" s="6"/>
      <c r="B30" s="11" t="s">
        <v>81</v>
      </c>
      <c r="C30" s="18">
        <f>БДИР!C19+БДИР!C21</f>
        <v>0</v>
      </c>
      <c r="D30" s="18">
        <f>БДИР!D19+БДИР!D21</f>
        <v>0</v>
      </c>
      <c r="E30" s="18">
        <f>БДИР!E19+БДИР!E21</f>
        <v>0</v>
      </c>
      <c r="F30" s="18">
        <f>БДИР!F19+БДИР!F21</f>
        <v>0</v>
      </c>
      <c r="G30" s="18">
        <f>БДИР!G19+БДИР!G21</f>
        <v>0</v>
      </c>
      <c r="H30" s="18">
        <f>БДИР!H19+БДИР!H21</f>
        <v>0</v>
      </c>
      <c r="I30" s="18">
        <f>БДИР!I19+БДИР!I21</f>
        <v>0</v>
      </c>
      <c r="J30" s="18">
        <f>БДИР!J19+БДИР!J21</f>
        <v>0</v>
      </c>
      <c r="K30" s="18">
        <f>БДИР!K19+БДИР!K21</f>
        <v>0</v>
      </c>
      <c r="L30" s="18">
        <f>БДИР!L19+БДИР!L21</f>
        <v>0</v>
      </c>
      <c r="M30" s="18">
        <f>БДИР!M19+БДИР!M21</f>
        <v>0</v>
      </c>
      <c r="N30" s="18">
        <f>БДИР!N19+БДИР!N21</f>
        <v>0</v>
      </c>
      <c r="O30" s="18">
        <f>БДИР!O19+БДИР!O21</f>
        <v>0</v>
      </c>
      <c r="P30" s="18">
        <f>БДИР!P19+БДИР!P21</f>
        <v>0</v>
      </c>
      <c r="Q30" s="18">
        <f>БДИР!Q19+БДИР!Q21</f>
        <v>0</v>
      </c>
      <c r="R30" s="18">
        <f>БДИР!R19+БДИР!R21</f>
        <v>0</v>
      </c>
      <c r="S30" s="18">
        <f>БДИР!S19+БДИР!S21</f>
        <v>2521148</v>
      </c>
      <c r="T30" s="18">
        <f>БДИР!T19+БДИР!T21</f>
        <v>2521148</v>
      </c>
    </row>
    <row r="31" spans="1:21" ht="15" customHeight="1" x14ac:dyDescent="0.3">
      <c r="A31" s="14" t="s">
        <v>12</v>
      </c>
      <c r="B31" s="7" t="s">
        <v>82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</row>
    <row r="32" spans="1:21" ht="15" customHeight="1" x14ac:dyDescent="0.3">
      <c r="A32" s="6"/>
      <c r="B32" s="15" t="s">
        <v>83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0" ht="15" customHeight="1" x14ac:dyDescent="0.3">
      <c r="A33" s="6"/>
      <c r="B33" s="9" t="s">
        <v>84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</row>
    <row r="34" spans="1:20" ht="15" customHeight="1" thickBot="1" x14ac:dyDescent="0.35">
      <c r="A34" s="6"/>
      <c r="B34" s="11" t="s">
        <v>85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</row>
    <row r="35" spans="1:20" ht="15" customHeight="1" x14ac:dyDescent="0.3">
      <c r="A35" s="14" t="s">
        <v>14</v>
      </c>
      <c r="B35" s="7" t="s">
        <v>86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spans="1:20" ht="15" customHeight="1" x14ac:dyDescent="0.3">
      <c r="A36" s="6"/>
      <c r="B36" s="15" t="s">
        <v>87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 t="e">
        <f>#REF!+#REF!</f>
        <v>#REF!</v>
      </c>
      <c r="T36" s="16" t="e">
        <f>#REF!+#REF!</f>
        <v>#REF!</v>
      </c>
    </row>
    <row r="37" spans="1:20" s="24" customFormat="1" ht="15" customHeight="1" x14ac:dyDescent="0.3">
      <c r="A37" s="21"/>
      <c r="B37" s="2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</row>
    <row r="38" spans="1:20" ht="15" customHeight="1" x14ac:dyDescent="0.3">
      <c r="A38" s="6"/>
      <c r="B38" s="9" t="s">
        <v>88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 t="e">
        <f>#REF!*15.5/100/12+#REF!*16/100/12</f>
        <v>#REF!</v>
      </c>
      <c r="T38" s="13" t="e">
        <f>#REF!*15.5/100/12+#REF!*16/100/12</f>
        <v>#REF!</v>
      </c>
    </row>
    <row r="39" spans="1:20" ht="15" customHeight="1" thickBot="1" x14ac:dyDescent="0.35">
      <c r="A39" s="10"/>
      <c r="B39" s="11" t="s">
        <v>21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>
        <f t="shared" ref="S39:T39" si="21">(20000000*0.08+50000000*0.45+30000000*0.15)/12/100+35000000*0.2/100</f>
        <v>93833.333333333343</v>
      </c>
      <c r="T39" s="18">
        <f t="shared" si="21"/>
        <v>93833.333333333343</v>
      </c>
    </row>
    <row r="40" spans="1:20" ht="15" customHeight="1" x14ac:dyDescent="0.3">
      <c r="A40" s="60" t="s">
        <v>89</v>
      </c>
      <c r="B40" s="60" t="s">
        <v>98</v>
      </c>
      <c r="C40" s="54">
        <f>SUM(C26:C39)</f>
        <v>0</v>
      </c>
      <c r="D40" s="54">
        <f t="shared" ref="D40:R40" si="22">SUM(D26:D39)</f>
        <v>0</v>
      </c>
      <c r="E40" s="54">
        <f t="shared" si="22"/>
        <v>0</v>
      </c>
      <c r="F40" s="54">
        <f t="shared" si="22"/>
        <v>0</v>
      </c>
      <c r="G40" s="54">
        <f t="shared" si="22"/>
        <v>0</v>
      </c>
      <c r="H40" s="54">
        <f t="shared" si="22"/>
        <v>0</v>
      </c>
      <c r="I40" s="54">
        <f t="shared" si="22"/>
        <v>0</v>
      </c>
      <c r="J40" s="54">
        <f t="shared" si="22"/>
        <v>0</v>
      </c>
      <c r="K40" s="54">
        <f t="shared" si="22"/>
        <v>0</v>
      </c>
      <c r="L40" s="54">
        <f t="shared" si="22"/>
        <v>0</v>
      </c>
      <c r="M40" s="54">
        <f t="shared" si="22"/>
        <v>0</v>
      </c>
      <c r="N40" s="54">
        <f t="shared" si="22"/>
        <v>0</v>
      </c>
      <c r="O40" s="54">
        <f t="shared" si="22"/>
        <v>0</v>
      </c>
      <c r="P40" s="54">
        <f t="shared" si="22"/>
        <v>0</v>
      </c>
      <c r="Q40" s="54">
        <f t="shared" si="22"/>
        <v>0</v>
      </c>
      <c r="R40" s="54">
        <f t="shared" si="22"/>
        <v>0</v>
      </c>
      <c r="S40" s="54" t="e">
        <f>SUM(S26:S39)-#REF!-#REF!</f>
        <v>#REF!</v>
      </c>
      <c r="T40" s="54" t="e">
        <f>SUM(T26:T39)-#REF!-#REF!</f>
        <v>#REF!</v>
      </c>
    </row>
    <row r="41" spans="1:20" ht="15" customHeight="1" thickBot="1" x14ac:dyDescent="0.35">
      <c r="A41" s="61"/>
      <c r="B41" s="61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</row>
    <row r="42" spans="1:20" ht="15" customHeight="1" thickBot="1" x14ac:dyDescent="0.35">
      <c r="A42" s="30" t="s">
        <v>90</v>
      </c>
      <c r="B42" s="31" t="s">
        <v>91</v>
      </c>
      <c r="C42" s="31">
        <f t="shared" ref="C42:T42" si="23">C5+C21-C40</f>
        <v>0</v>
      </c>
      <c r="D42" s="31">
        <f t="shared" si="23"/>
        <v>0</v>
      </c>
      <c r="E42" s="31">
        <f t="shared" si="23"/>
        <v>0</v>
      </c>
      <c r="F42" s="31">
        <f t="shared" si="23"/>
        <v>0</v>
      </c>
      <c r="G42" s="31">
        <f t="shared" si="23"/>
        <v>0</v>
      </c>
      <c r="H42" s="31">
        <f t="shared" si="23"/>
        <v>0</v>
      </c>
      <c r="I42" s="31">
        <f t="shared" si="23"/>
        <v>0</v>
      </c>
      <c r="J42" s="31">
        <f t="shared" si="23"/>
        <v>0</v>
      </c>
      <c r="K42" s="31">
        <f t="shared" si="23"/>
        <v>0</v>
      </c>
      <c r="L42" s="31">
        <f t="shared" si="23"/>
        <v>0</v>
      </c>
      <c r="M42" s="31">
        <f t="shared" si="23"/>
        <v>0</v>
      </c>
      <c r="N42" s="31">
        <f t="shared" si="23"/>
        <v>0</v>
      </c>
      <c r="O42" s="31">
        <f t="shared" si="23"/>
        <v>0</v>
      </c>
      <c r="P42" s="31">
        <f t="shared" si="23"/>
        <v>0</v>
      </c>
      <c r="Q42" s="31">
        <f t="shared" si="23"/>
        <v>0</v>
      </c>
      <c r="R42" s="31">
        <f t="shared" si="23"/>
        <v>0</v>
      </c>
      <c r="S42" s="25" t="e">
        <f t="shared" si="23"/>
        <v>#REF!</v>
      </c>
      <c r="T42" s="25" t="e">
        <f t="shared" si="23"/>
        <v>#REF!</v>
      </c>
    </row>
    <row r="43" spans="1:20" ht="14.25" customHeight="1" x14ac:dyDescent="0.3">
      <c r="R43" s="26"/>
      <c r="S43" s="26"/>
    </row>
    <row r="44" spans="1:20" x14ac:dyDescent="0.3">
      <c r="A44" s="3" t="s">
        <v>93</v>
      </c>
    </row>
    <row r="46" spans="1:20" x14ac:dyDescent="0.3">
      <c r="A46" s="3" t="s">
        <v>94</v>
      </c>
    </row>
  </sheetData>
  <mergeCells count="144">
    <mergeCell ref="A1:R1"/>
    <mergeCell ref="A2:R2"/>
    <mergeCell ref="A8:R8"/>
    <mergeCell ref="A23:R23"/>
    <mergeCell ref="S23:T23"/>
    <mergeCell ref="A28:A29"/>
    <mergeCell ref="J14:J15"/>
    <mergeCell ref="J18:J19"/>
    <mergeCell ref="J21:J22"/>
    <mergeCell ref="J24:J25"/>
    <mergeCell ref="A24:A25"/>
    <mergeCell ref="E5:E6"/>
    <mergeCell ref="F5:F6"/>
    <mergeCell ref="G5:G6"/>
    <mergeCell ref="F18:F19"/>
    <mergeCell ref="E21:E22"/>
    <mergeCell ref="C5:C6"/>
    <mergeCell ref="I5:I6"/>
    <mergeCell ref="I10:I11"/>
    <mergeCell ref="I14:I15"/>
    <mergeCell ref="I18:I19"/>
    <mergeCell ref="I21:I22"/>
    <mergeCell ref="F21:F22"/>
    <mergeCell ref="G21:G22"/>
    <mergeCell ref="I24:I25"/>
    <mergeCell ref="I40:I41"/>
    <mergeCell ref="H5:H6"/>
    <mergeCell ref="G40:G41"/>
    <mergeCell ref="C14:C15"/>
    <mergeCell ref="D14:D15"/>
    <mergeCell ref="E14:E15"/>
    <mergeCell ref="F14:F15"/>
    <mergeCell ref="G14:G15"/>
    <mergeCell ref="C40:C41"/>
    <mergeCell ref="D40:D41"/>
    <mergeCell ref="E40:E41"/>
    <mergeCell ref="F40:F41"/>
    <mergeCell ref="C24:C25"/>
    <mergeCell ref="D24:D25"/>
    <mergeCell ref="E24:E25"/>
    <mergeCell ref="F24:F25"/>
    <mergeCell ref="G24:G25"/>
    <mergeCell ref="C18:C19"/>
    <mergeCell ref="D18:D19"/>
    <mergeCell ref="E18:E19"/>
    <mergeCell ref="E10:E11"/>
    <mergeCell ref="F10:F11"/>
    <mergeCell ref="G10:G11"/>
    <mergeCell ref="H10:H11"/>
    <mergeCell ref="C10:C11"/>
    <mergeCell ref="H14:H15"/>
    <mergeCell ref="H21:H22"/>
    <mergeCell ref="H24:H25"/>
    <mergeCell ref="A21:A22"/>
    <mergeCell ref="J5:J6"/>
    <mergeCell ref="J10:J11"/>
    <mergeCell ref="A40:A41"/>
    <mergeCell ref="B40:B41"/>
    <mergeCell ref="K5:K6"/>
    <mergeCell ref="L5:L6"/>
    <mergeCell ref="M5:M6"/>
    <mergeCell ref="N5:N6"/>
    <mergeCell ref="O5:O6"/>
    <mergeCell ref="N14:N15"/>
    <mergeCell ref="O14:O15"/>
    <mergeCell ref="B21:B22"/>
    <mergeCell ref="C21:C22"/>
    <mergeCell ref="D21:D22"/>
    <mergeCell ref="D5:D6"/>
    <mergeCell ref="J40:J41"/>
    <mergeCell ref="A5:A6"/>
    <mergeCell ref="B5:B6"/>
    <mergeCell ref="A18:A19"/>
    <mergeCell ref="A14:A15"/>
    <mergeCell ref="H18:H19"/>
    <mergeCell ref="H40:H41"/>
    <mergeCell ref="G18:G19"/>
    <mergeCell ref="D10:D11"/>
    <mergeCell ref="P5:P6"/>
    <mergeCell ref="Q5:Q6"/>
    <mergeCell ref="K10:K11"/>
    <mergeCell ref="L10:L11"/>
    <mergeCell ref="M10:M11"/>
    <mergeCell ref="N10:N11"/>
    <mergeCell ref="O10:O11"/>
    <mergeCell ref="P10:P11"/>
    <mergeCell ref="Q10:Q11"/>
    <mergeCell ref="K14:K15"/>
    <mergeCell ref="L14:L15"/>
    <mergeCell ref="P14:P15"/>
    <mergeCell ref="Q14:Q15"/>
    <mergeCell ref="K18:K19"/>
    <mergeCell ref="L18:L19"/>
    <mergeCell ref="M18:M19"/>
    <mergeCell ref="N18:N19"/>
    <mergeCell ref="O18:O19"/>
    <mergeCell ref="P18:P19"/>
    <mergeCell ref="Q18:Q19"/>
    <mergeCell ref="M14:M15"/>
    <mergeCell ref="K40:K41"/>
    <mergeCell ref="L40:L41"/>
    <mergeCell ref="M40:M41"/>
    <mergeCell ref="N40:N41"/>
    <mergeCell ref="O40:O41"/>
    <mergeCell ref="P40:P41"/>
    <mergeCell ref="Q40:Q41"/>
    <mergeCell ref="K21:K22"/>
    <mergeCell ref="L21:L22"/>
    <mergeCell ref="M21:M22"/>
    <mergeCell ref="N21:N22"/>
    <mergeCell ref="O21:O22"/>
    <mergeCell ref="P21:P22"/>
    <mergeCell ref="Q21:Q22"/>
    <mergeCell ref="K24:K25"/>
    <mergeCell ref="L24:L25"/>
    <mergeCell ref="M24:M25"/>
    <mergeCell ref="N24:N25"/>
    <mergeCell ref="O24:O25"/>
    <mergeCell ref="P24:P25"/>
    <mergeCell ref="Q24:Q25"/>
    <mergeCell ref="A3:A4"/>
    <mergeCell ref="B3:B4"/>
    <mergeCell ref="R24:R25"/>
    <mergeCell ref="S24:S25"/>
    <mergeCell ref="R40:R41"/>
    <mergeCell ref="S40:S41"/>
    <mergeCell ref="T5:T6"/>
    <mergeCell ref="T10:T11"/>
    <mergeCell ref="T14:T15"/>
    <mergeCell ref="T18:T19"/>
    <mergeCell ref="T21:T22"/>
    <mergeCell ref="T24:T25"/>
    <mergeCell ref="T40:T41"/>
    <mergeCell ref="R5:R6"/>
    <mergeCell ref="S5:S6"/>
    <mergeCell ref="R10:R11"/>
    <mergeCell ref="S10:S11"/>
    <mergeCell ref="R14:R15"/>
    <mergeCell ref="S14:S15"/>
    <mergeCell ref="R18:R19"/>
    <mergeCell ref="S18:S19"/>
    <mergeCell ref="R21:R22"/>
    <mergeCell ref="S21:S22"/>
    <mergeCell ref="C3:Q3"/>
  </mergeCells>
  <pageMargins left="0" right="0" top="0" bottom="0" header="0.31496062992125984" footer="0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42"/>
  <sheetViews>
    <sheetView workbookViewId="0">
      <selection activeCell="D23" sqref="D23"/>
    </sheetView>
  </sheetViews>
  <sheetFormatPr defaultColWidth="9.109375" defaultRowHeight="14.4" x14ac:dyDescent="0.3"/>
  <cols>
    <col min="1" max="1" width="5.109375" style="3" customWidth="1"/>
    <col min="2" max="2" width="43.5546875" style="3" customWidth="1"/>
    <col min="3" max="3" width="12.109375" style="26" customWidth="1"/>
    <col min="4" max="4" width="12.6640625" style="26" customWidth="1"/>
    <col min="5" max="5" width="13.44140625" style="26" customWidth="1"/>
    <col min="6" max="6" width="11.88671875" style="26" customWidth="1"/>
    <col min="7" max="7" width="12.88671875" style="26" customWidth="1"/>
    <col min="8" max="8" width="12" style="26" customWidth="1"/>
    <col min="9" max="9" width="11.109375" style="26" customWidth="1"/>
    <col min="10" max="10" width="12.44140625" style="26" customWidth="1"/>
    <col min="11" max="11" width="11.33203125" style="26" customWidth="1"/>
    <col min="12" max="12" width="11.6640625" style="26" customWidth="1"/>
    <col min="13" max="13" width="12.109375" style="26" customWidth="1"/>
    <col min="14" max="14" width="11" style="26" customWidth="1"/>
    <col min="15" max="15" width="12" style="26" customWidth="1"/>
    <col min="16" max="16" width="12.44140625" style="26" customWidth="1"/>
    <col min="17" max="17" width="12.5546875" style="26" customWidth="1"/>
    <col min="18" max="18" width="12" style="3" customWidth="1"/>
    <col min="19" max="19" width="12.109375" style="3" hidden="1" customWidth="1"/>
    <col min="20" max="20" width="12.5546875" style="3" hidden="1" customWidth="1"/>
    <col min="21" max="16384" width="9.109375" style="3"/>
  </cols>
  <sheetData>
    <row r="1" spans="1:20" ht="18" x14ac:dyDescent="0.35">
      <c r="A1" s="69" t="s">
        <v>96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20" ht="18.600000000000001" thickBot="1" x14ac:dyDescent="0.4">
      <c r="A2" s="69" t="s">
        <v>92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20" ht="15.75" customHeight="1" thickBot="1" x14ac:dyDescent="0.35">
      <c r="A3" s="48" t="s">
        <v>0</v>
      </c>
      <c r="B3" s="50" t="s">
        <v>1</v>
      </c>
      <c r="C3" s="59"/>
      <c r="D3" s="59"/>
      <c r="E3" s="59"/>
      <c r="F3" s="59"/>
      <c r="G3" s="59"/>
      <c r="H3" s="59"/>
      <c r="I3" s="59"/>
      <c r="J3" s="59"/>
      <c r="K3" s="3"/>
      <c r="L3" s="3"/>
      <c r="M3" s="3"/>
      <c r="N3" s="3"/>
      <c r="O3" s="3"/>
      <c r="P3" s="3"/>
      <c r="Q3" s="3"/>
    </row>
    <row r="4" spans="1:20" s="5" customFormat="1" ht="13.8" thickBot="1" x14ac:dyDescent="0.35">
      <c r="A4" s="49"/>
      <c r="B4" s="51"/>
      <c r="C4" s="46">
        <f>БДДС!C4</f>
        <v>44013</v>
      </c>
      <c r="D4" s="46">
        <f>БДДС!D4</f>
        <v>44044</v>
      </c>
      <c r="E4" s="46">
        <f>БДДС!E4</f>
        <v>44075</v>
      </c>
      <c r="F4" s="46">
        <f>БДДС!F4</f>
        <v>44106</v>
      </c>
      <c r="G4" s="46">
        <f>БДДС!G4</f>
        <v>44137</v>
      </c>
      <c r="H4" s="46">
        <f>БДДС!H4</f>
        <v>44168</v>
      </c>
      <c r="I4" s="46">
        <f>БДДС!I4</f>
        <v>44199</v>
      </c>
      <c r="J4" s="46">
        <f>БДДС!J4</f>
        <v>44230</v>
      </c>
      <c r="K4" s="46">
        <f>БДДС!K4</f>
        <v>44261</v>
      </c>
      <c r="L4" s="46">
        <f>БДДС!L4</f>
        <v>44292</v>
      </c>
      <c r="M4" s="46">
        <f>БДДС!M4</f>
        <v>44323</v>
      </c>
      <c r="N4" s="46">
        <f>БДДС!N4</f>
        <v>44354</v>
      </c>
      <c r="O4" s="46">
        <f>БДДС!O4</f>
        <v>44385</v>
      </c>
      <c r="P4" s="46">
        <f>БДДС!P4</f>
        <v>44416</v>
      </c>
      <c r="Q4" s="46">
        <f>БДДС!Q4</f>
        <v>44447</v>
      </c>
      <c r="R4" s="46">
        <f>БДДС!R4</f>
        <v>44478</v>
      </c>
      <c r="S4" s="4">
        <f>БДДС!S4</f>
        <v>44509</v>
      </c>
      <c r="T4" s="4">
        <f>БДДС!T4</f>
        <v>44540</v>
      </c>
    </row>
    <row r="5" spans="1:20" x14ac:dyDescent="0.3">
      <c r="A5" s="30" t="s">
        <v>2</v>
      </c>
      <c r="B5" s="68" t="s">
        <v>3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</row>
    <row r="6" spans="1:20" ht="15" thickBot="1" x14ac:dyDescent="0.35">
      <c r="A6" s="10" t="s">
        <v>4</v>
      </c>
      <c r="B6" s="11" t="s">
        <v>5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>
        <v>90000000</v>
      </c>
      <c r="T6" s="18">
        <v>95000000</v>
      </c>
    </row>
    <row r="7" spans="1:20" ht="15" thickBot="1" x14ac:dyDescent="0.35">
      <c r="A7" s="10" t="s">
        <v>6</v>
      </c>
      <c r="B7" s="11" t="s">
        <v>7</v>
      </c>
      <c r="C7" s="18">
        <f t="shared" ref="C7:Q7" si="0">C6/118*18</f>
        <v>0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ref="R7:T7" si="1">R6/118*18</f>
        <v>0</v>
      </c>
      <c r="S7" s="18">
        <f t="shared" si="1"/>
        <v>13728813.559322033</v>
      </c>
      <c r="T7" s="18">
        <f t="shared" si="1"/>
        <v>14491525.423728812</v>
      </c>
    </row>
    <row r="8" spans="1:20" x14ac:dyDescent="0.3">
      <c r="A8" s="60" t="s">
        <v>8</v>
      </c>
      <c r="B8" s="60" t="s">
        <v>99</v>
      </c>
      <c r="C8" s="54">
        <f t="shared" ref="C8:H8" si="2">C6-C7</f>
        <v>0</v>
      </c>
      <c r="D8" s="54">
        <f t="shared" si="2"/>
        <v>0</v>
      </c>
      <c r="E8" s="54">
        <f t="shared" si="2"/>
        <v>0</v>
      </c>
      <c r="F8" s="54">
        <f t="shared" si="2"/>
        <v>0</v>
      </c>
      <c r="G8" s="54">
        <f t="shared" si="2"/>
        <v>0</v>
      </c>
      <c r="H8" s="54">
        <f t="shared" si="2"/>
        <v>0</v>
      </c>
      <c r="I8" s="54">
        <f t="shared" ref="I8:J8" si="3">I6-I7</f>
        <v>0</v>
      </c>
      <c r="J8" s="54">
        <f t="shared" si="3"/>
        <v>0</v>
      </c>
      <c r="K8" s="54">
        <f t="shared" ref="K8:Q8" si="4">K6-K7</f>
        <v>0</v>
      </c>
      <c r="L8" s="54">
        <f t="shared" si="4"/>
        <v>0</v>
      </c>
      <c r="M8" s="54">
        <f t="shared" si="4"/>
        <v>0</v>
      </c>
      <c r="N8" s="54">
        <f t="shared" si="4"/>
        <v>0</v>
      </c>
      <c r="O8" s="54">
        <f t="shared" si="4"/>
        <v>0</v>
      </c>
      <c r="P8" s="54">
        <f t="shared" si="4"/>
        <v>0</v>
      </c>
      <c r="Q8" s="54">
        <f t="shared" si="4"/>
        <v>0</v>
      </c>
      <c r="R8" s="54">
        <f t="shared" ref="R8:T8" si="5">R6-R7</f>
        <v>0</v>
      </c>
      <c r="S8" s="54">
        <f t="shared" si="5"/>
        <v>76271186.440677971</v>
      </c>
      <c r="T8" s="54">
        <f t="shared" si="5"/>
        <v>80508474.576271191</v>
      </c>
    </row>
    <row r="9" spans="1:20" ht="15" thickBot="1" x14ac:dyDescent="0.35">
      <c r="A9" s="61"/>
      <c r="B9" s="61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</row>
    <row r="10" spans="1:20" ht="15.75" customHeight="1" x14ac:dyDescent="0.3">
      <c r="A10" s="30"/>
      <c r="B10" s="68" t="s">
        <v>9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</row>
    <row r="11" spans="1:20" ht="4.5" hidden="1" customHeight="1" x14ac:dyDescent="0.3">
      <c r="A11" s="30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</row>
    <row r="12" spans="1:20" ht="15" thickBot="1" x14ac:dyDescent="0.35">
      <c r="A12" s="10" t="s">
        <v>10</v>
      </c>
      <c r="B12" s="11" t="s">
        <v>11</v>
      </c>
      <c r="C12" s="18">
        <f>C6*0.75</f>
        <v>0</v>
      </c>
      <c r="D12" s="18">
        <f t="shared" ref="D12:T12" si="6">D6*0.75</f>
        <v>0</v>
      </c>
      <c r="E12" s="18">
        <f t="shared" si="6"/>
        <v>0</v>
      </c>
      <c r="F12" s="18">
        <f t="shared" si="6"/>
        <v>0</v>
      </c>
      <c r="G12" s="18">
        <f t="shared" si="6"/>
        <v>0</v>
      </c>
      <c r="H12" s="18">
        <f t="shared" si="6"/>
        <v>0</v>
      </c>
      <c r="I12" s="18">
        <f t="shared" si="6"/>
        <v>0</v>
      </c>
      <c r="J12" s="18">
        <f t="shared" si="6"/>
        <v>0</v>
      </c>
      <c r="K12" s="18">
        <f t="shared" si="6"/>
        <v>0</v>
      </c>
      <c r="L12" s="18">
        <f t="shared" si="6"/>
        <v>0</v>
      </c>
      <c r="M12" s="18">
        <f t="shared" si="6"/>
        <v>0</v>
      </c>
      <c r="N12" s="18">
        <f t="shared" si="6"/>
        <v>0</v>
      </c>
      <c r="O12" s="18">
        <f t="shared" si="6"/>
        <v>0</v>
      </c>
      <c r="P12" s="18">
        <f t="shared" si="6"/>
        <v>0</v>
      </c>
      <c r="Q12" s="18">
        <f t="shared" si="6"/>
        <v>0</v>
      </c>
      <c r="R12" s="18">
        <f t="shared" si="6"/>
        <v>0</v>
      </c>
      <c r="S12" s="18">
        <f t="shared" si="6"/>
        <v>67500000</v>
      </c>
      <c r="T12" s="18">
        <f t="shared" si="6"/>
        <v>71250000</v>
      </c>
    </row>
    <row r="13" spans="1:20" ht="15" thickBot="1" x14ac:dyDescent="0.35">
      <c r="A13" s="10" t="s">
        <v>12</v>
      </c>
      <c r="B13" s="11" t="s">
        <v>13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</row>
    <row r="14" spans="1:20" ht="29.4" thickBot="1" x14ac:dyDescent="0.35">
      <c r="A14" s="6" t="s">
        <v>14</v>
      </c>
      <c r="B14" s="7" t="s">
        <v>15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>
        <f t="shared" ref="S14:T14" si="7">2650000*1.302</f>
        <v>3450300</v>
      </c>
      <c r="T14" s="12">
        <f t="shared" si="7"/>
        <v>3450300</v>
      </c>
    </row>
    <row r="15" spans="1:20" ht="28.8" x14ac:dyDescent="0.3">
      <c r="A15" s="32" t="s">
        <v>16</v>
      </c>
      <c r="B15" s="33" t="s">
        <v>17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1:20" x14ac:dyDescent="0.3">
      <c r="A16" s="35" t="s">
        <v>18</v>
      </c>
      <c r="B16" s="17" t="s">
        <v>19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 t="e">
        <f>БДДС!S38</f>
        <v>#REF!</v>
      </c>
      <c r="T16" s="36" t="e">
        <f>БДДС!T38</f>
        <v>#REF!</v>
      </c>
    </row>
    <row r="17" spans="1:20" ht="15" thickBot="1" x14ac:dyDescent="0.35">
      <c r="A17" s="10" t="s">
        <v>20</v>
      </c>
      <c r="B17" s="11" t="s">
        <v>21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>
        <f>БДДС!S39</f>
        <v>93833.333333333343</v>
      </c>
      <c r="T17" s="18">
        <f>БДДС!T39</f>
        <v>93833.333333333343</v>
      </c>
    </row>
    <row r="18" spans="1:20" ht="15" thickBot="1" x14ac:dyDescent="0.35">
      <c r="A18" s="6" t="s">
        <v>22</v>
      </c>
      <c r="B18" s="7" t="s">
        <v>23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>
        <v>28400</v>
      </c>
      <c r="T18" s="12">
        <v>28400</v>
      </c>
    </row>
    <row r="19" spans="1:20" ht="15" thickBot="1" x14ac:dyDescent="0.35">
      <c r="A19" s="37" t="s">
        <v>24</v>
      </c>
      <c r="B19" s="38" t="s">
        <v>25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>
        <v>1471148</v>
      </c>
      <c r="T19" s="39">
        <v>1471148</v>
      </c>
    </row>
    <row r="20" spans="1:20" ht="29.4" thickBot="1" x14ac:dyDescent="0.35">
      <c r="A20" s="10" t="s">
        <v>26</v>
      </c>
      <c r="B20" s="11" t="s">
        <v>27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</row>
    <row r="21" spans="1:20" ht="29.4" thickBot="1" x14ac:dyDescent="0.35">
      <c r="A21" s="10" t="s">
        <v>28</v>
      </c>
      <c r="B21" s="11" t="s">
        <v>29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>
        <v>1050000</v>
      </c>
      <c r="T21" s="18">
        <v>1050000</v>
      </c>
    </row>
    <row r="22" spans="1:20" ht="15" thickBot="1" x14ac:dyDescent="0.35">
      <c r="A22" s="40" t="s">
        <v>30</v>
      </c>
      <c r="B22" s="41" t="s">
        <v>100</v>
      </c>
      <c r="C22" s="42">
        <f t="shared" ref="C22:H22" si="8">SUM(C12:C21)</f>
        <v>0</v>
      </c>
      <c r="D22" s="42">
        <f t="shared" si="8"/>
        <v>0</v>
      </c>
      <c r="E22" s="42">
        <f t="shared" si="8"/>
        <v>0</v>
      </c>
      <c r="F22" s="42">
        <f t="shared" si="8"/>
        <v>0</v>
      </c>
      <c r="G22" s="42">
        <f t="shared" si="8"/>
        <v>0</v>
      </c>
      <c r="H22" s="42">
        <f t="shared" si="8"/>
        <v>0</v>
      </c>
      <c r="I22" s="42">
        <f t="shared" ref="I22:J22" si="9">SUM(I12:I21)</f>
        <v>0</v>
      </c>
      <c r="J22" s="42">
        <f t="shared" si="9"/>
        <v>0</v>
      </c>
      <c r="K22" s="42">
        <f t="shared" ref="K22:Q22" si="10">SUM(K12:K21)</f>
        <v>0</v>
      </c>
      <c r="L22" s="42">
        <f t="shared" si="10"/>
        <v>0</v>
      </c>
      <c r="M22" s="42">
        <f t="shared" si="10"/>
        <v>0</v>
      </c>
      <c r="N22" s="42">
        <f t="shared" si="10"/>
        <v>0</v>
      </c>
      <c r="O22" s="42">
        <f t="shared" si="10"/>
        <v>0</v>
      </c>
      <c r="P22" s="42">
        <f t="shared" si="10"/>
        <v>0</v>
      </c>
      <c r="Q22" s="42">
        <f t="shared" si="10"/>
        <v>0</v>
      </c>
      <c r="R22" s="42">
        <f t="shared" ref="R22:T22" si="11">SUM(R12:R21)</f>
        <v>0</v>
      </c>
      <c r="S22" s="42" t="e">
        <f t="shared" si="11"/>
        <v>#REF!</v>
      </c>
      <c r="T22" s="42" t="e">
        <f t="shared" si="11"/>
        <v>#REF!</v>
      </c>
    </row>
    <row r="23" spans="1:20" ht="15" thickBot="1" x14ac:dyDescent="0.35">
      <c r="A23" s="10" t="s">
        <v>31</v>
      </c>
      <c r="B23" s="11" t="s">
        <v>32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</row>
    <row r="24" spans="1:20" ht="15" thickBot="1" x14ac:dyDescent="0.35">
      <c r="A24" s="10" t="s">
        <v>33</v>
      </c>
      <c r="B24" s="11" t="s">
        <v>34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</row>
    <row r="25" spans="1:20" x14ac:dyDescent="0.3">
      <c r="A25" s="60" t="s">
        <v>35</v>
      </c>
      <c r="B25" s="43" t="s">
        <v>36</v>
      </c>
      <c r="C25" s="54">
        <f t="shared" ref="C25:H25" si="12">C8-C22-C23-C24</f>
        <v>0</v>
      </c>
      <c r="D25" s="54">
        <f t="shared" si="12"/>
        <v>0</v>
      </c>
      <c r="E25" s="54">
        <f t="shared" si="12"/>
        <v>0</v>
      </c>
      <c r="F25" s="54">
        <f t="shared" si="12"/>
        <v>0</v>
      </c>
      <c r="G25" s="54">
        <f t="shared" si="12"/>
        <v>0</v>
      </c>
      <c r="H25" s="54">
        <f t="shared" si="12"/>
        <v>0</v>
      </c>
      <c r="I25" s="54">
        <f t="shared" ref="I25:J25" si="13">I8-I22-I23-I24</f>
        <v>0</v>
      </c>
      <c r="J25" s="54">
        <f t="shared" si="13"/>
        <v>0</v>
      </c>
      <c r="K25" s="54">
        <f t="shared" ref="K25:Q25" si="14">K8-K22-K23-K24</f>
        <v>0</v>
      </c>
      <c r="L25" s="54">
        <f t="shared" si="14"/>
        <v>0</v>
      </c>
      <c r="M25" s="54">
        <f t="shared" si="14"/>
        <v>0</v>
      </c>
      <c r="N25" s="54">
        <f t="shared" si="14"/>
        <v>0</v>
      </c>
      <c r="O25" s="54">
        <f t="shared" si="14"/>
        <v>0</v>
      </c>
      <c r="P25" s="54">
        <f t="shared" si="14"/>
        <v>0</v>
      </c>
      <c r="Q25" s="54">
        <f t="shared" si="14"/>
        <v>0</v>
      </c>
      <c r="R25" s="54">
        <f t="shared" ref="R25:T25" si="15">R8-R22-R23-R24</f>
        <v>0</v>
      </c>
      <c r="S25" s="54" t="e">
        <f t="shared" si="15"/>
        <v>#REF!</v>
      </c>
      <c r="T25" s="54" t="e">
        <f t="shared" si="15"/>
        <v>#REF!</v>
      </c>
    </row>
    <row r="26" spans="1:20" ht="15" thickBot="1" x14ac:dyDescent="0.35">
      <c r="A26" s="61"/>
      <c r="B26" s="11" t="s">
        <v>37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</row>
    <row r="27" spans="1:20" ht="15" thickBot="1" x14ac:dyDescent="0.35">
      <c r="A27" s="10" t="s">
        <v>38</v>
      </c>
      <c r="B27" s="11" t="s">
        <v>39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</row>
    <row r="28" spans="1:20" ht="15" thickBot="1" x14ac:dyDescent="0.35">
      <c r="A28" s="10" t="s">
        <v>40</v>
      </c>
      <c r="B28" s="11" t="s">
        <v>41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</row>
    <row r="29" spans="1:20" ht="29.4" thickBot="1" x14ac:dyDescent="0.35">
      <c r="A29" s="40" t="s">
        <v>42</v>
      </c>
      <c r="B29" s="41" t="s">
        <v>101</v>
      </c>
      <c r="C29" s="42">
        <f t="shared" ref="C29:H29" si="16">C25-C27-C28</f>
        <v>0</v>
      </c>
      <c r="D29" s="42">
        <f t="shared" si="16"/>
        <v>0</v>
      </c>
      <c r="E29" s="42">
        <f t="shared" si="16"/>
        <v>0</v>
      </c>
      <c r="F29" s="42">
        <f t="shared" si="16"/>
        <v>0</v>
      </c>
      <c r="G29" s="42">
        <f t="shared" si="16"/>
        <v>0</v>
      </c>
      <c r="H29" s="42">
        <f t="shared" si="16"/>
        <v>0</v>
      </c>
      <c r="I29" s="42">
        <f t="shared" ref="I29:J29" si="17">I25-I27-I28</f>
        <v>0</v>
      </c>
      <c r="J29" s="42">
        <f t="shared" si="17"/>
        <v>0</v>
      </c>
      <c r="K29" s="42">
        <f t="shared" ref="K29:Q29" si="18">K25-K27-K28</f>
        <v>0</v>
      </c>
      <c r="L29" s="42">
        <f t="shared" si="18"/>
        <v>0</v>
      </c>
      <c r="M29" s="42">
        <f t="shared" si="18"/>
        <v>0</v>
      </c>
      <c r="N29" s="42">
        <f t="shared" si="18"/>
        <v>0</v>
      </c>
      <c r="O29" s="42">
        <f t="shared" si="18"/>
        <v>0</v>
      </c>
      <c r="P29" s="42">
        <f t="shared" si="18"/>
        <v>0</v>
      </c>
      <c r="Q29" s="42">
        <f t="shared" si="18"/>
        <v>0</v>
      </c>
      <c r="R29" s="42">
        <f t="shared" ref="R29:T29" si="19">R25-R27-R28</f>
        <v>0</v>
      </c>
      <c r="S29" s="42" t="e">
        <f t="shared" si="19"/>
        <v>#REF!</v>
      </c>
      <c r="T29" s="42" t="e">
        <f t="shared" si="19"/>
        <v>#REF!</v>
      </c>
    </row>
    <row r="30" spans="1:20" ht="15" thickBot="1" x14ac:dyDescent="0.35">
      <c r="A30" s="10" t="s">
        <v>43</v>
      </c>
      <c r="B30" s="11" t="s">
        <v>44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</row>
    <row r="31" spans="1:20" ht="15" thickBot="1" x14ac:dyDescent="0.35">
      <c r="A31" s="10" t="s">
        <v>45</v>
      </c>
      <c r="B31" s="11" t="s">
        <v>46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</row>
    <row r="32" spans="1:20" ht="15" thickBot="1" x14ac:dyDescent="0.35">
      <c r="A32" s="40" t="s">
        <v>47</v>
      </c>
      <c r="B32" s="41" t="s">
        <v>102</v>
      </c>
      <c r="C32" s="42">
        <f t="shared" ref="C32:H32" si="20">C29-C30-C31</f>
        <v>0</v>
      </c>
      <c r="D32" s="42">
        <f t="shared" si="20"/>
        <v>0</v>
      </c>
      <c r="E32" s="42">
        <f t="shared" si="20"/>
        <v>0</v>
      </c>
      <c r="F32" s="42">
        <f t="shared" si="20"/>
        <v>0</v>
      </c>
      <c r="G32" s="42">
        <f t="shared" si="20"/>
        <v>0</v>
      </c>
      <c r="H32" s="42">
        <f t="shared" si="20"/>
        <v>0</v>
      </c>
      <c r="I32" s="42">
        <f t="shared" ref="I32:J32" si="21">I29-I30-I31</f>
        <v>0</v>
      </c>
      <c r="J32" s="42">
        <f t="shared" si="21"/>
        <v>0</v>
      </c>
      <c r="K32" s="42">
        <f t="shared" ref="K32:Q32" si="22">K29-K30-K31</f>
        <v>0</v>
      </c>
      <c r="L32" s="42">
        <f t="shared" si="22"/>
        <v>0</v>
      </c>
      <c r="M32" s="42">
        <f t="shared" si="22"/>
        <v>0</v>
      </c>
      <c r="N32" s="42">
        <f t="shared" si="22"/>
        <v>0</v>
      </c>
      <c r="O32" s="42">
        <f t="shared" si="22"/>
        <v>0</v>
      </c>
      <c r="P32" s="42">
        <f t="shared" si="22"/>
        <v>0</v>
      </c>
      <c r="Q32" s="42">
        <f t="shared" si="22"/>
        <v>0</v>
      </c>
      <c r="R32" s="42">
        <f t="shared" ref="R32:T32" si="23">R29-R30-R31</f>
        <v>0</v>
      </c>
      <c r="S32" s="42" t="e">
        <f t="shared" si="23"/>
        <v>#REF!</v>
      </c>
      <c r="T32" s="42" t="e">
        <f t="shared" si="23"/>
        <v>#REF!</v>
      </c>
    </row>
    <row r="33" spans="1:20" ht="15" thickBot="1" x14ac:dyDescent="0.35">
      <c r="A33" s="10" t="s">
        <v>48</v>
      </c>
      <c r="B33" s="11" t="s">
        <v>49</v>
      </c>
      <c r="C33" s="18">
        <f>IF(C32&gt;0,C32*0.2,0)</f>
        <v>0</v>
      </c>
      <c r="D33" s="18">
        <f t="shared" ref="D33:Q33" si="24">IF(D32&gt;0,D32*0.2,0)</f>
        <v>0</v>
      </c>
      <c r="E33" s="18">
        <f t="shared" si="24"/>
        <v>0</v>
      </c>
      <c r="F33" s="18">
        <f t="shared" si="24"/>
        <v>0</v>
      </c>
      <c r="G33" s="18">
        <f t="shared" si="24"/>
        <v>0</v>
      </c>
      <c r="H33" s="18">
        <f t="shared" si="24"/>
        <v>0</v>
      </c>
      <c r="I33" s="18">
        <f t="shared" si="24"/>
        <v>0</v>
      </c>
      <c r="J33" s="18">
        <f t="shared" si="24"/>
        <v>0</v>
      </c>
      <c r="K33" s="18">
        <f t="shared" si="24"/>
        <v>0</v>
      </c>
      <c r="L33" s="18">
        <f t="shared" si="24"/>
        <v>0</v>
      </c>
      <c r="M33" s="18">
        <f t="shared" si="24"/>
        <v>0</v>
      </c>
      <c r="N33" s="18">
        <f t="shared" si="24"/>
        <v>0</v>
      </c>
      <c r="O33" s="18">
        <f t="shared" si="24"/>
        <v>0</v>
      </c>
      <c r="P33" s="18">
        <f t="shared" si="24"/>
        <v>0</v>
      </c>
      <c r="Q33" s="18">
        <f t="shared" si="24"/>
        <v>0</v>
      </c>
      <c r="R33" s="18">
        <f t="shared" ref="R33:T33" si="25">IF(R32&gt;0,R32*0.2,0)</f>
        <v>0</v>
      </c>
      <c r="S33" s="18" t="e">
        <f t="shared" si="25"/>
        <v>#REF!</v>
      </c>
      <c r="T33" s="18" t="e">
        <f t="shared" si="25"/>
        <v>#REF!</v>
      </c>
    </row>
    <row r="34" spans="1:20" ht="15" thickBot="1" x14ac:dyDescent="0.35">
      <c r="A34" s="44" t="s">
        <v>50</v>
      </c>
      <c r="B34" s="43" t="s">
        <v>103</v>
      </c>
      <c r="C34" s="45">
        <f t="shared" ref="C34:H34" si="26">C32-C33</f>
        <v>0</v>
      </c>
      <c r="D34" s="45">
        <f t="shared" si="26"/>
        <v>0</v>
      </c>
      <c r="E34" s="45">
        <f t="shared" si="26"/>
        <v>0</v>
      </c>
      <c r="F34" s="45">
        <f t="shared" si="26"/>
        <v>0</v>
      </c>
      <c r="G34" s="45">
        <f t="shared" si="26"/>
        <v>0</v>
      </c>
      <c r="H34" s="45">
        <f t="shared" si="26"/>
        <v>0</v>
      </c>
      <c r="I34" s="45">
        <f t="shared" ref="I34:J34" si="27">I32-I33</f>
        <v>0</v>
      </c>
      <c r="J34" s="45">
        <f t="shared" si="27"/>
        <v>0</v>
      </c>
      <c r="K34" s="45">
        <f t="shared" ref="K34:Q34" si="28">K32-K33</f>
        <v>0</v>
      </c>
      <c r="L34" s="45">
        <f t="shared" si="28"/>
        <v>0</v>
      </c>
      <c r="M34" s="45">
        <f t="shared" si="28"/>
        <v>0</v>
      </c>
      <c r="N34" s="45">
        <f t="shared" si="28"/>
        <v>0</v>
      </c>
      <c r="O34" s="45">
        <f t="shared" si="28"/>
        <v>0</v>
      </c>
      <c r="P34" s="45">
        <f t="shared" si="28"/>
        <v>0</v>
      </c>
      <c r="Q34" s="45">
        <f t="shared" si="28"/>
        <v>0</v>
      </c>
      <c r="R34" s="45">
        <f t="shared" ref="R34:T34" si="29">R32-R33</f>
        <v>0</v>
      </c>
      <c r="S34" s="45" t="e">
        <f t="shared" si="29"/>
        <v>#REF!</v>
      </c>
      <c r="T34" s="45" t="e">
        <f t="shared" si="29"/>
        <v>#REF!</v>
      </c>
    </row>
    <row r="35" spans="1:20" x14ac:dyDescent="0.3">
      <c r="A35" s="32" t="s">
        <v>51</v>
      </c>
      <c r="B35" s="33" t="s">
        <v>52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</row>
    <row r="36" spans="1:20" ht="29.4" thickBot="1" x14ac:dyDescent="0.35">
      <c r="A36" s="10" t="s">
        <v>53</v>
      </c>
      <c r="B36" s="11" t="s">
        <v>54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</row>
    <row r="37" spans="1:20" ht="29.4" thickBot="1" x14ac:dyDescent="0.35">
      <c r="A37" s="40" t="s">
        <v>55</v>
      </c>
      <c r="B37" s="41" t="s">
        <v>104</v>
      </c>
      <c r="C37" s="42">
        <f t="shared" ref="C37:H37" si="30">C34-C35-C36</f>
        <v>0</v>
      </c>
      <c r="D37" s="42">
        <f t="shared" si="30"/>
        <v>0</v>
      </c>
      <c r="E37" s="42">
        <f t="shared" si="30"/>
        <v>0</v>
      </c>
      <c r="F37" s="42">
        <f t="shared" si="30"/>
        <v>0</v>
      </c>
      <c r="G37" s="42">
        <f t="shared" si="30"/>
        <v>0</v>
      </c>
      <c r="H37" s="42">
        <f t="shared" si="30"/>
        <v>0</v>
      </c>
      <c r="I37" s="42">
        <f t="shared" ref="I37:J37" si="31">I34-I35-I36</f>
        <v>0</v>
      </c>
      <c r="J37" s="42">
        <f t="shared" si="31"/>
        <v>0</v>
      </c>
      <c r="K37" s="42">
        <f t="shared" ref="K37:Q37" si="32">K34-K35-K36</f>
        <v>0</v>
      </c>
      <c r="L37" s="42">
        <f t="shared" si="32"/>
        <v>0</v>
      </c>
      <c r="M37" s="42">
        <f t="shared" si="32"/>
        <v>0</v>
      </c>
      <c r="N37" s="42">
        <f t="shared" si="32"/>
        <v>0</v>
      </c>
      <c r="O37" s="42">
        <f t="shared" si="32"/>
        <v>0</v>
      </c>
      <c r="P37" s="42">
        <f t="shared" si="32"/>
        <v>0</v>
      </c>
      <c r="Q37" s="42">
        <f t="shared" si="32"/>
        <v>0</v>
      </c>
      <c r="R37" s="42">
        <f t="shared" ref="R37:T37" si="33">R34-R35-R36</f>
        <v>0</v>
      </c>
      <c r="S37" s="42" t="e">
        <f t="shared" si="33"/>
        <v>#REF!</v>
      </c>
      <c r="T37" s="42" t="e">
        <f t="shared" si="33"/>
        <v>#REF!</v>
      </c>
    </row>
    <row r="38" spans="1:20" ht="15" thickBot="1" x14ac:dyDescent="0.35">
      <c r="A38" s="10" t="s">
        <v>56</v>
      </c>
      <c r="B38" s="11" t="s">
        <v>57</v>
      </c>
      <c r="C38" s="42">
        <f t="shared" ref="C38:H38" si="34">C16</f>
        <v>0</v>
      </c>
      <c r="D38" s="42">
        <f t="shared" si="34"/>
        <v>0</v>
      </c>
      <c r="E38" s="42">
        <f t="shared" si="34"/>
        <v>0</v>
      </c>
      <c r="F38" s="42">
        <f t="shared" si="34"/>
        <v>0</v>
      </c>
      <c r="G38" s="42">
        <f t="shared" si="34"/>
        <v>0</v>
      </c>
      <c r="H38" s="42">
        <f t="shared" si="34"/>
        <v>0</v>
      </c>
      <c r="I38" s="42">
        <f t="shared" ref="I38:J38" si="35">I16</f>
        <v>0</v>
      </c>
      <c r="J38" s="42">
        <f t="shared" si="35"/>
        <v>0</v>
      </c>
      <c r="K38" s="42">
        <f t="shared" ref="K38:Q38" si="36">K16</f>
        <v>0</v>
      </c>
      <c r="L38" s="42">
        <f t="shared" si="36"/>
        <v>0</v>
      </c>
      <c r="M38" s="42">
        <f t="shared" si="36"/>
        <v>0</v>
      </c>
      <c r="N38" s="42">
        <f t="shared" si="36"/>
        <v>0</v>
      </c>
      <c r="O38" s="42">
        <f t="shared" si="36"/>
        <v>0</v>
      </c>
      <c r="P38" s="42">
        <f t="shared" si="36"/>
        <v>0</v>
      </c>
      <c r="Q38" s="42">
        <f t="shared" si="36"/>
        <v>0</v>
      </c>
      <c r="R38" s="42">
        <f t="shared" ref="R38:T38" si="37">R16</f>
        <v>0</v>
      </c>
      <c r="S38" s="42" t="e">
        <f t="shared" si="37"/>
        <v>#REF!</v>
      </c>
      <c r="T38" s="42" t="e">
        <f t="shared" si="37"/>
        <v>#REF!</v>
      </c>
    </row>
    <row r="40" spans="1:20" x14ac:dyDescent="0.3">
      <c r="A40" s="3" t="s">
        <v>93</v>
      </c>
    </row>
    <row r="42" spans="1:20" x14ac:dyDescent="0.3">
      <c r="A42" s="3" t="s">
        <v>94</v>
      </c>
    </row>
  </sheetData>
  <mergeCells count="46">
    <mergeCell ref="A25:A26"/>
    <mergeCell ref="H25:H26"/>
    <mergeCell ref="C25:C26"/>
    <mergeCell ref="D25:D26"/>
    <mergeCell ref="E25:E26"/>
    <mergeCell ref="F25:F26"/>
    <mergeCell ref="G25:G26"/>
    <mergeCell ref="P8:P9"/>
    <mergeCell ref="Q8:Q9"/>
    <mergeCell ref="B5:T5"/>
    <mergeCell ref="A2:Q2"/>
    <mergeCell ref="A1:Q1"/>
    <mergeCell ref="J8:J9"/>
    <mergeCell ref="A8:A9"/>
    <mergeCell ref="I8:I9"/>
    <mergeCell ref="B8:B9"/>
    <mergeCell ref="H8:H9"/>
    <mergeCell ref="C8:C9"/>
    <mergeCell ref="R8:R9"/>
    <mergeCell ref="S8:S9"/>
    <mergeCell ref="T8:T9"/>
    <mergeCell ref="K8:K9"/>
    <mergeCell ref="L8:L9"/>
    <mergeCell ref="N8:N9"/>
    <mergeCell ref="O8:O9"/>
    <mergeCell ref="C3:J3"/>
    <mergeCell ref="E8:E9"/>
    <mergeCell ref="F8:F9"/>
    <mergeCell ref="G8:G9"/>
    <mergeCell ref="D8:D9"/>
    <mergeCell ref="A3:A4"/>
    <mergeCell ref="B3:B4"/>
    <mergeCell ref="R25:R26"/>
    <mergeCell ref="S25:S26"/>
    <mergeCell ref="T25:T26"/>
    <mergeCell ref="B10:T10"/>
    <mergeCell ref="P25:P26"/>
    <mergeCell ref="Q25:Q26"/>
    <mergeCell ref="J25:J26"/>
    <mergeCell ref="K25:K26"/>
    <mergeCell ref="L25:L26"/>
    <mergeCell ref="M25:M26"/>
    <mergeCell ref="N25:N26"/>
    <mergeCell ref="O25:O26"/>
    <mergeCell ref="I25:I26"/>
    <mergeCell ref="M8:M9"/>
  </mergeCells>
  <pageMargins left="0" right="0" top="0" bottom="0" header="0.31496062992125984" footer="0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БДДС</vt:lpstr>
      <vt:lpstr>БДИР</vt:lpstr>
      <vt:lpstr>БДДС!Область_печати</vt:lpstr>
      <vt:lpstr>БДИР!Область_печати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Петрушенко Марина Павловна</dc:creator>
  <cp:lastModifiedBy>мама</cp:lastModifiedBy>
  <cp:lastPrinted>2019-06-22T21:28:52Z</cp:lastPrinted>
  <dcterms:created xsi:type="dcterms:W3CDTF">2015-11-19T07:42:53Z</dcterms:created>
  <dcterms:modified xsi:type="dcterms:W3CDTF">2021-08-21T09:35:51Z</dcterms:modified>
</cp:coreProperties>
</file>